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95" windowWidth="11340" windowHeight="5610"/>
  </bookViews>
  <sheets>
    <sheet name="Description" sheetId="5" r:id="rId1"/>
    <sheet name="Step by Step" sheetId="7" r:id="rId2"/>
    <sheet name="Task PV @ PT" sheetId="3" r:id="rId3"/>
    <sheet name="Task EV @ AT" sheetId="2" r:id="rId4"/>
    <sheet name="Example Data" sheetId="15" r:id="rId5"/>
    <sheet name="Data &amp; P-Factor" sheetId="6" r:id="rId6"/>
    <sheet name="Mgmt Review" sheetId="8" r:id="rId7"/>
    <sheet name="P - Calc" sheetId="1" state="hidden" r:id="rId8"/>
    <sheet name="ES Calc" sheetId="11" state="hidden" r:id="rId9"/>
  </sheets>
  <definedNames>
    <definedName name="_xlnm.Print_Area" localSheetId="7">'P - Calc'!$A$1:$X$37</definedName>
  </definedNames>
  <calcPr calcId="145621"/>
</workbook>
</file>

<file path=xl/calcChain.xml><?xml version="1.0" encoding="utf-8"?>
<calcChain xmlns="http://schemas.openxmlformats.org/spreadsheetml/2006/main">
  <c r="N203" i="11" l="1"/>
  <c r="N63" i="11"/>
  <c r="B63" i="11" s="1"/>
  <c r="N64" i="11"/>
  <c r="B203" i="11" l="1"/>
  <c r="N65" i="11"/>
  <c r="B64" i="11"/>
  <c r="S5" i="6"/>
  <c r="B65" i="11" l="1"/>
  <c r="N66" i="11"/>
  <c r="A13" i="1"/>
  <c r="A14" i="1"/>
  <c r="A6" i="1"/>
  <c r="N67" i="11" l="1"/>
  <c r="B66" i="11"/>
  <c r="L6" i="8"/>
  <c r="L7" i="8"/>
  <c r="L8" i="8"/>
  <c r="L9" i="8"/>
  <c r="L10" i="8"/>
  <c r="L11" i="8"/>
  <c r="L12" i="8"/>
  <c r="L13" i="8"/>
  <c r="L14" i="8"/>
  <c r="L15" i="8"/>
  <c r="B67" i="11" l="1"/>
  <c r="N68" i="11"/>
  <c r="A7" i="2"/>
  <c r="A8" i="2"/>
  <c r="A9" i="2"/>
  <c r="A10" i="2"/>
  <c r="A11" i="2"/>
  <c r="A12" i="2"/>
  <c r="A13" i="2"/>
  <c r="A14" i="2"/>
  <c r="A15" i="2"/>
  <c r="A16" i="2"/>
  <c r="A17" i="2"/>
  <c r="A18" i="2"/>
  <c r="A19" i="2"/>
  <c r="A20" i="2"/>
  <c r="N69" i="11" l="1"/>
  <c r="B68" i="11"/>
  <c r="J203" i="2"/>
  <c r="K203" i="2"/>
  <c r="L203" i="2"/>
  <c r="M203" i="2"/>
  <c r="N203" i="2"/>
  <c r="O203" i="2"/>
  <c r="P203" i="2"/>
  <c r="Q203" i="2"/>
  <c r="R203" i="2"/>
  <c r="S203" i="2"/>
  <c r="T203" i="2"/>
  <c r="U203" i="2"/>
  <c r="V203" i="2"/>
  <c r="W203" i="2"/>
  <c r="X203" i="2"/>
  <c r="Y203" i="2"/>
  <c r="Z203" i="2"/>
  <c r="AA203" i="2"/>
  <c r="AB203" i="2"/>
  <c r="AC203" i="2"/>
  <c r="AD203" i="2"/>
  <c r="AE203" i="2"/>
  <c r="AF203" i="2"/>
  <c r="AG203" i="2"/>
  <c r="AH203" i="2"/>
  <c r="AI203" i="2"/>
  <c r="AJ203" i="2"/>
  <c r="AK203" i="2"/>
  <c r="AL203" i="2"/>
  <c r="AM203" i="2"/>
  <c r="AN203" i="2"/>
  <c r="AO203" i="2"/>
  <c r="AP203" i="2"/>
  <c r="AQ203" i="2"/>
  <c r="AR203" i="2"/>
  <c r="AS203" i="2"/>
  <c r="AT203" i="2"/>
  <c r="AU203" i="2"/>
  <c r="AV203" i="2"/>
  <c r="AW203" i="2"/>
  <c r="AX203" i="2"/>
  <c r="AY203" i="2"/>
  <c r="AZ203" i="2"/>
  <c r="BA203" i="2"/>
  <c r="BB203" i="2"/>
  <c r="BC203" i="2"/>
  <c r="BD203" i="2"/>
  <c r="BE203" i="2"/>
  <c r="BF203" i="2"/>
  <c r="BG203" i="2"/>
  <c r="BH203" i="2"/>
  <c r="BI203" i="2"/>
  <c r="BJ203" i="2"/>
  <c r="BK203" i="2"/>
  <c r="B69" i="11" l="1"/>
  <c r="N70" i="1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K35" i="1"/>
  <c r="J36" i="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0" i="1"/>
  <c r="K70" i="1"/>
  <c r="J71" i="1"/>
  <c r="K71" i="1"/>
  <c r="J72" i="1"/>
  <c r="K72" i="1"/>
  <c r="J73" i="1"/>
  <c r="K73" i="1"/>
  <c r="J74" i="1"/>
  <c r="K74" i="1"/>
  <c r="J75" i="1"/>
  <c r="K75" i="1"/>
  <c r="J76" i="1"/>
  <c r="K76" i="1"/>
  <c r="J77" i="1"/>
  <c r="K77" i="1"/>
  <c r="J78" i="1"/>
  <c r="K78" i="1"/>
  <c r="J79" i="1"/>
  <c r="K79" i="1"/>
  <c r="J80" i="1"/>
  <c r="K80" i="1"/>
  <c r="J81" i="1"/>
  <c r="K81" i="1"/>
  <c r="J82" i="1"/>
  <c r="K82" i="1"/>
  <c r="J83" i="1"/>
  <c r="K83" i="1"/>
  <c r="J84" i="1"/>
  <c r="K84" i="1"/>
  <c r="J85" i="1"/>
  <c r="K85" i="1"/>
  <c r="J86" i="1"/>
  <c r="K86" i="1"/>
  <c r="J87" i="1"/>
  <c r="K87" i="1"/>
  <c r="J88" i="1"/>
  <c r="K88" i="1"/>
  <c r="J89" i="1"/>
  <c r="K89" i="1"/>
  <c r="J90" i="1"/>
  <c r="K90" i="1"/>
  <c r="J91" i="1"/>
  <c r="K91" i="1"/>
  <c r="J92" i="1"/>
  <c r="K92" i="1"/>
  <c r="J93" i="1"/>
  <c r="K93" i="1"/>
  <c r="J94" i="1"/>
  <c r="K94" i="1"/>
  <c r="J95" i="1"/>
  <c r="K95" i="1"/>
  <c r="J96" i="1"/>
  <c r="K96" i="1"/>
  <c r="J97" i="1"/>
  <c r="K97" i="1"/>
  <c r="J98" i="1"/>
  <c r="K98" i="1"/>
  <c r="J99" i="1"/>
  <c r="K99" i="1"/>
  <c r="J100" i="1"/>
  <c r="K100" i="1"/>
  <c r="J101" i="1"/>
  <c r="K101" i="1"/>
  <c r="J102" i="1"/>
  <c r="K102" i="1"/>
  <c r="J103" i="1"/>
  <c r="K103" i="1"/>
  <c r="J104" i="1"/>
  <c r="K104" i="1"/>
  <c r="J105" i="1"/>
  <c r="K105" i="1"/>
  <c r="J106" i="1"/>
  <c r="K106" i="1"/>
  <c r="J107" i="1"/>
  <c r="K107" i="1"/>
  <c r="J108" i="1"/>
  <c r="K108" i="1"/>
  <c r="J109" i="1"/>
  <c r="K109" i="1"/>
  <c r="J110" i="1"/>
  <c r="K110" i="1"/>
  <c r="J111" i="1"/>
  <c r="K111" i="1"/>
  <c r="J112" i="1"/>
  <c r="K112" i="1"/>
  <c r="J113" i="1"/>
  <c r="K113" i="1"/>
  <c r="J114" i="1"/>
  <c r="K114" i="1"/>
  <c r="J115" i="1"/>
  <c r="K115" i="1"/>
  <c r="J116" i="1"/>
  <c r="K116" i="1"/>
  <c r="J117" i="1"/>
  <c r="K117" i="1"/>
  <c r="J118" i="1"/>
  <c r="K118" i="1"/>
  <c r="J119" i="1"/>
  <c r="K119" i="1"/>
  <c r="J120" i="1"/>
  <c r="K120" i="1"/>
  <c r="J121" i="1"/>
  <c r="K121" i="1"/>
  <c r="J122" i="1"/>
  <c r="K122" i="1"/>
  <c r="J123" i="1"/>
  <c r="K123" i="1"/>
  <c r="J124" i="1"/>
  <c r="K124" i="1"/>
  <c r="J125" i="1"/>
  <c r="K125" i="1"/>
  <c r="J126" i="1"/>
  <c r="K126" i="1"/>
  <c r="J127" i="1"/>
  <c r="K127" i="1"/>
  <c r="J128" i="1"/>
  <c r="K128" i="1"/>
  <c r="J129" i="1"/>
  <c r="K129" i="1"/>
  <c r="J130" i="1"/>
  <c r="K130" i="1"/>
  <c r="J131" i="1"/>
  <c r="K131" i="1"/>
  <c r="J132" i="1"/>
  <c r="K132" i="1"/>
  <c r="J133" i="1"/>
  <c r="K133" i="1"/>
  <c r="J134" i="1"/>
  <c r="K134" i="1"/>
  <c r="J135" i="1"/>
  <c r="K135" i="1"/>
  <c r="J136" i="1"/>
  <c r="K136" i="1"/>
  <c r="J137" i="1"/>
  <c r="K137" i="1"/>
  <c r="J138" i="1"/>
  <c r="K138" i="1"/>
  <c r="J139" i="1"/>
  <c r="K139" i="1"/>
  <c r="J140" i="1"/>
  <c r="K140" i="1"/>
  <c r="J141" i="1"/>
  <c r="K141" i="1"/>
  <c r="J142" i="1"/>
  <c r="K142" i="1"/>
  <c r="J143" i="1"/>
  <c r="K143" i="1"/>
  <c r="J144" i="1"/>
  <c r="K144" i="1"/>
  <c r="J145" i="1"/>
  <c r="K145" i="1"/>
  <c r="J146" i="1"/>
  <c r="K146" i="1"/>
  <c r="J147" i="1"/>
  <c r="K147" i="1"/>
  <c r="J148" i="1"/>
  <c r="K148" i="1"/>
  <c r="J149" i="1"/>
  <c r="K149" i="1"/>
  <c r="J150" i="1"/>
  <c r="K150" i="1"/>
  <c r="J151" i="1"/>
  <c r="K151" i="1"/>
  <c r="J152" i="1"/>
  <c r="K152" i="1"/>
  <c r="J153" i="1"/>
  <c r="K153" i="1"/>
  <c r="J154" i="1"/>
  <c r="K154" i="1"/>
  <c r="J155" i="1"/>
  <c r="K155" i="1"/>
  <c r="J156" i="1"/>
  <c r="K156" i="1"/>
  <c r="J157" i="1"/>
  <c r="K157" i="1"/>
  <c r="J158" i="1"/>
  <c r="K158" i="1"/>
  <c r="J159" i="1"/>
  <c r="K159" i="1"/>
  <c r="J160" i="1"/>
  <c r="K160" i="1"/>
  <c r="J161" i="1"/>
  <c r="K161" i="1"/>
  <c r="J162" i="1"/>
  <c r="K162" i="1"/>
  <c r="J163" i="1"/>
  <c r="K163" i="1"/>
  <c r="J164" i="1"/>
  <c r="K164" i="1"/>
  <c r="J165" i="1"/>
  <c r="K165" i="1"/>
  <c r="J166" i="1"/>
  <c r="K166" i="1"/>
  <c r="J167" i="1"/>
  <c r="K167" i="1"/>
  <c r="J168" i="1"/>
  <c r="K168" i="1"/>
  <c r="J169" i="1"/>
  <c r="K169" i="1"/>
  <c r="J170" i="1"/>
  <c r="K170" i="1"/>
  <c r="J171" i="1"/>
  <c r="K171" i="1"/>
  <c r="J172" i="1"/>
  <c r="K172" i="1"/>
  <c r="J173" i="1"/>
  <c r="K173" i="1"/>
  <c r="J174" i="1"/>
  <c r="K174" i="1"/>
  <c r="J175" i="1"/>
  <c r="K175" i="1"/>
  <c r="J176" i="1"/>
  <c r="K176" i="1"/>
  <c r="J177" i="1"/>
  <c r="K177" i="1"/>
  <c r="J178" i="1"/>
  <c r="K178" i="1"/>
  <c r="J179" i="1"/>
  <c r="K179" i="1"/>
  <c r="J180" i="1"/>
  <c r="K180" i="1"/>
  <c r="J181" i="1"/>
  <c r="K181" i="1"/>
  <c r="J182" i="1"/>
  <c r="K182" i="1"/>
  <c r="J183" i="1"/>
  <c r="K183" i="1"/>
  <c r="J184" i="1"/>
  <c r="K184" i="1"/>
  <c r="J185" i="1"/>
  <c r="K185" i="1"/>
  <c r="J186" i="1"/>
  <c r="K186" i="1"/>
  <c r="J187" i="1"/>
  <c r="K187" i="1"/>
  <c r="J188" i="1"/>
  <c r="K188" i="1"/>
  <c r="J189" i="1"/>
  <c r="K189" i="1"/>
  <c r="J190" i="1"/>
  <c r="K190" i="1"/>
  <c r="J191" i="1"/>
  <c r="K191" i="1"/>
  <c r="J192" i="1"/>
  <c r="K192" i="1"/>
  <c r="J193" i="1"/>
  <c r="K193" i="1"/>
  <c r="J194" i="1"/>
  <c r="K194" i="1"/>
  <c r="J195" i="1"/>
  <c r="K195" i="1"/>
  <c r="J196" i="1"/>
  <c r="K196" i="1"/>
  <c r="J197" i="1"/>
  <c r="K197" i="1"/>
  <c r="J198" i="1"/>
  <c r="K198" i="1"/>
  <c r="J199" i="1"/>
  <c r="K199" i="1"/>
  <c r="J200" i="1"/>
  <c r="K200" i="1"/>
  <c r="Y10" i="1"/>
  <c r="Y11" i="1" s="1"/>
  <c r="N71" i="11" l="1"/>
  <c r="B70" i="11"/>
  <c r="J203" i="3"/>
  <c r="K203" i="3"/>
  <c r="L203" i="3"/>
  <c r="M203" i="3"/>
  <c r="N203" i="3"/>
  <c r="O203" i="3"/>
  <c r="P203" i="3"/>
  <c r="Q203" i="3"/>
  <c r="R203" i="3"/>
  <c r="S203" i="3"/>
  <c r="T203" i="3"/>
  <c r="U203" i="3"/>
  <c r="V203" i="3"/>
  <c r="W203" i="3"/>
  <c r="X203" i="3"/>
  <c r="Y203" i="3"/>
  <c r="Z203" i="3"/>
  <c r="AA203" i="3"/>
  <c r="AB203" i="3"/>
  <c r="AC203" i="3"/>
  <c r="AD203" i="3"/>
  <c r="AE203" i="3"/>
  <c r="AF203" i="3"/>
  <c r="AG203" i="3"/>
  <c r="AH203" i="3"/>
  <c r="AI203" i="3"/>
  <c r="AJ203" i="3"/>
  <c r="AK203" i="3"/>
  <c r="AL203" i="3"/>
  <c r="AM203" i="3"/>
  <c r="AN203" i="3"/>
  <c r="AO203" i="3"/>
  <c r="AP203" i="3"/>
  <c r="AQ203" i="3"/>
  <c r="AR203" i="3"/>
  <c r="AS203" i="3"/>
  <c r="AT203" i="3"/>
  <c r="AU203" i="3"/>
  <c r="AV203" i="3"/>
  <c r="AW203" i="3"/>
  <c r="AX203" i="3"/>
  <c r="AY203" i="3"/>
  <c r="AZ203" i="3"/>
  <c r="BA203" i="3"/>
  <c r="BB203" i="3"/>
  <c r="BC203" i="3"/>
  <c r="BD203" i="3"/>
  <c r="BE203" i="3"/>
  <c r="BF203" i="3"/>
  <c r="BG203" i="3"/>
  <c r="BH203" i="3"/>
  <c r="BI203" i="3"/>
  <c r="BJ203" i="3"/>
  <c r="BK203" i="3"/>
  <c r="BL203" i="3"/>
  <c r="B71" i="11" l="1"/>
  <c r="N72" i="11"/>
  <c r="P7" i="11"/>
  <c r="N73" i="11" l="1"/>
  <c r="B72" i="11"/>
  <c r="B4" i="15"/>
  <c r="B5" i="15"/>
  <c r="BQ5" i="3"/>
  <c r="BV5" i="3" s="1"/>
  <c r="BQ6" i="3"/>
  <c r="BV6" i="3" s="1"/>
  <c r="BQ7" i="3"/>
  <c r="BV7" i="3" s="1"/>
  <c r="BQ8" i="3"/>
  <c r="BQ9" i="3"/>
  <c r="BV9" i="3" s="1"/>
  <c r="BQ10" i="3"/>
  <c r="BQ11" i="3"/>
  <c r="BV11" i="3" s="1"/>
  <c r="BQ12" i="3"/>
  <c r="BQ13" i="3"/>
  <c r="BV13" i="3" s="1"/>
  <c r="BQ14" i="3"/>
  <c r="BQ15" i="3"/>
  <c r="BV15" i="3" s="1"/>
  <c r="BQ16" i="3"/>
  <c r="BQ17" i="3"/>
  <c r="BQ18" i="3"/>
  <c r="BQ19" i="3"/>
  <c r="BQ20" i="3"/>
  <c r="BQ21" i="3"/>
  <c r="BQ22" i="3"/>
  <c r="BQ23" i="3"/>
  <c r="BQ24" i="3"/>
  <c r="BQ25" i="3"/>
  <c r="BQ26" i="3"/>
  <c r="BQ27" i="3"/>
  <c r="BQ28" i="3"/>
  <c r="BQ29" i="3"/>
  <c r="BQ30" i="3"/>
  <c r="BQ31" i="3"/>
  <c r="BQ32" i="3"/>
  <c r="BQ33" i="3"/>
  <c r="BQ34" i="3"/>
  <c r="BQ35" i="3"/>
  <c r="BQ36" i="3"/>
  <c r="BQ37" i="3"/>
  <c r="BQ38" i="3"/>
  <c r="BQ39" i="3"/>
  <c r="BQ40" i="3"/>
  <c r="BQ41" i="3"/>
  <c r="BQ42" i="3"/>
  <c r="BQ43" i="3"/>
  <c r="BQ44" i="3"/>
  <c r="BQ45" i="3"/>
  <c r="BQ46" i="3"/>
  <c r="BQ47" i="3"/>
  <c r="BQ48" i="3"/>
  <c r="BQ49" i="3"/>
  <c r="BQ50" i="3"/>
  <c r="BQ51" i="3"/>
  <c r="BQ52" i="3"/>
  <c r="BQ53" i="3"/>
  <c r="BQ54" i="3"/>
  <c r="BQ55" i="3"/>
  <c r="BQ56" i="3"/>
  <c r="BQ57" i="3"/>
  <c r="BQ58" i="3"/>
  <c r="BQ59" i="3"/>
  <c r="BQ60" i="3"/>
  <c r="BQ61" i="3"/>
  <c r="BQ62" i="3"/>
  <c r="BQ63" i="3"/>
  <c r="BQ64" i="3"/>
  <c r="BQ65" i="3"/>
  <c r="BQ66" i="3"/>
  <c r="BQ67" i="3"/>
  <c r="BQ68" i="3"/>
  <c r="BQ69" i="3"/>
  <c r="BQ70" i="3"/>
  <c r="BQ71" i="3"/>
  <c r="BQ72" i="3"/>
  <c r="BQ73" i="3"/>
  <c r="BQ74" i="3"/>
  <c r="BQ75" i="3"/>
  <c r="BQ76" i="3"/>
  <c r="BQ77" i="3"/>
  <c r="BQ78" i="3"/>
  <c r="BQ79" i="3"/>
  <c r="BQ80" i="3"/>
  <c r="BQ81" i="3"/>
  <c r="BQ82" i="3"/>
  <c r="BQ83" i="3"/>
  <c r="BQ84" i="3"/>
  <c r="BQ85" i="3"/>
  <c r="BQ86" i="3"/>
  <c r="BQ87" i="3"/>
  <c r="BQ88" i="3"/>
  <c r="BQ89" i="3"/>
  <c r="BQ90" i="3"/>
  <c r="BQ91" i="3"/>
  <c r="BQ92" i="3"/>
  <c r="BQ93" i="3"/>
  <c r="BQ94" i="3"/>
  <c r="BQ95" i="3"/>
  <c r="BQ96" i="3"/>
  <c r="BQ97" i="3"/>
  <c r="BQ98" i="3"/>
  <c r="BQ99" i="3"/>
  <c r="BQ100" i="3"/>
  <c r="BQ101" i="3"/>
  <c r="BQ102" i="3"/>
  <c r="BQ103" i="3"/>
  <c r="BQ104" i="3"/>
  <c r="BQ105" i="3"/>
  <c r="BQ106" i="3"/>
  <c r="BQ107" i="3"/>
  <c r="BQ108" i="3"/>
  <c r="BQ109" i="3"/>
  <c r="BQ110" i="3"/>
  <c r="BQ111" i="3"/>
  <c r="BQ112" i="3"/>
  <c r="BQ113" i="3"/>
  <c r="BQ114" i="3"/>
  <c r="BQ115" i="3"/>
  <c r="BQ116" i="3"/>
  <c r="BQ117" i="3"/>
  <c r="BQ118" i="3"/>
  <c r="BQ119" i="3"/>
  <c r="BQ120" i="3"/>
  <c r="BQ121" i="3"/>
  <c r="BQ122" i="3"/>
  <c r="BQ123" i="3"/>
  <c r="BQ124" i="3"/>
  <c r="BQ125" i="3"/>
  <c r="BQ126" i="3"/>
  <c r="BQ127" i="3"/>
  <c r="BQ128" i="3"/>
  <c r="BQ129" i="3"/>
  <c r="BQ130" i="3"/>
  <c r="BQ131" i="3"/>
  <c r="BQ132" i="3"/>
  <c r="BQ133" i="3"/>
  <c r="BQ134" i="3"/>
  <c r="BQ135" i="3"/>
  <c r="BQ136" i="3"/>
  <c r="BQ137" i="3"/>
  <c r="BQ138" i="3"/>
  <c r="BQ139" i="3"/>
  <c r="BQ140" i="3"/>
  <c r="BQ141" i="3"/>
  <c r="BQ142" i="3"/>
  <c r="BQ143" i="3"/>
  <c r="BQ144" i="3"/>
  <c r="BQ145" i="3"/>
  <c r="BQ146" i="3"/>
  <c r="BQ147" i="3"/>
  <c r="BQ148" i="3"/>
  <c r="BQ149" i="3"/>
  <c r="BQ150" i="3"/>
  <c r="BQ151" i="3"/>
  <c r="BQ152" i="3"/>
  <c r="BQ153" i="3"/>
  <c r="BQ154" i="3"/>
  <c r="BQ155" i="3"/>
  <c r="BQ156" i="3"/>
  <c r="BQ157" i="3"/>
  <c r="BQ158" i="3"/>
  <c r="BQ159" i="3"/>
  <c r="BQ160" i="3"/>
  <c r="BQ161" i="3"/>
  <c r="BQ162" i="3"/>
  <c r="BQ163" i="3"/>
  <c r="BQ164" i="3"/>
  <c r="BQ165" i="3"/>
  <c r="BQ166" i="3"/>
  <c r="BQ167" i="3"/>
  <c r="BQ168" i="3"/>
  <c r="BQ169" i="3"/>
  <c r="BQ170" i="3"/>
  <c r="BQ171" i="3"/>
  <c r="BQ172" i="3"/>
  <c r="BQ173" i="3"/>
  <c r="BQ174" i="3"/>
  <c r="BQ175" i="3"/>
  <c r="BQ176" i="3"/>
  <c r="BQ177" i="3"/>
  <c r="BQ178" i="3"/>
  <c r="BQ179" i="3"/>
  <c r="BQ180" i="3"/>
  <c r="BQ181" i="3"/>
  <c r="BQ182" i="3"/>
  <c r="BQ183" i="3"/>
  <c r="BQ184" i="3"/>
  <c r="BQ185" i="3"/>
  <c r="BQ186" i="3"/>
  <c r="BQ187" i="3"/>
  <c r="BQ188" i="3"/>
  <c r="BQ189" i="3"/>
  <c r="BQ190" i="3"/>
  <c r="BQ191" i="3"/>
  <c r="BQ192" i="3"/>
  <c r="BQ193" i="3"/>
  <c r="BQ194" i="3"/>
  <c r="BQ195" i="3"/>
  <c r="BQ196" i="3"/>
  <c r="BQ197" i="3"/>
  <c r="BQ198" i="3"/>
  <c r="BQ199" i="3"/>
  <c r="BQ200" i="3"/>
  <c r="BQ201" i="3"/>
  <c r="BS201" i="3"/>
  <c r="BS200" i="3"/>
  <c r="BS199" i="3"/>
  <c r="BS198" i="3"/>
  <c r="BS197" i="3"/>
  <c r="BS196" i="3"/>
  <c r="BS195" i="3"/>
  <c r="BS194" i="3"/>
  <c r="BS193" i="3"/>
  <c r="BS192" i="3"/>
  <c r="BS191" i="3"/>
  <c r="BS190" i="3"/>
  <c r="BS189" i="3"/>
  <c r="BS188" i="3"/>
  <c r="BS187" i="3"/>
  <c r="BS186" i="3"/>
  <c r="BS185" i="3"/>
  <c r="BS184" i="3"/>
  <c r="BS183" i="3"/>
  <c r="BS182" i="3"/>
  <c r="BS181" i="3"/>
  <c r="BS180" i="3"/>
  <c r="BS179" i="3"/>
  <c r="BS178" i="3"/>
  <c r="BS177" i="3"/>
  <c r="BS176" i="3"/>
  <c r="BS175" i="3"/>
  <c r="BS174" i="3"/>
  <c r="BS173" i="3"/>
  <c r="BS172" i="3"/>
  <c r="BS171" i="3"/>
  <c r="BS170" i="3"/>
  <c r="BS169" i="3"/>
  <c r="BS168" i="3"/>
  <c r="BS167" i="3"/>
  <c r="BS166" i="3"/>
  <c r="BS165" i="3"/>
  <c r="BS164" i="3"/>
  <c r="BS163" i="3"/>
  <c r="BS162" i="3"/>
  <c r="BS161" i="3"/>
  <c r="BS160" i="3"/>
  <c r="BS159" i="3"/>
  <c r="BS158" i="3"/>
  <c r="BS157" i="3"/>
  <c r="BS156" i="3"/>
  <c r="BS155" i="3"/>
  <c r="BS154" i="3"/>
  <c r="BS153" i="3"/>
  <c r="BS152" i="3"/>
  <c r="BS151" i="3"/>
  <c r="BS150" i="3"/>
  <c r="BS149" i="3"/>
  <c r="BS148" i="3"/>
  <c r="BS147" i="3"/>
  <c r="BS146" i="3"/>
  <c r="BS145" i="3"/>
  <c r="BS144" i="3"/>
  <c r="BS143" i="3"/>
  <c r="BS142" i="3"/>
  <c r="BS141" i="3"/>
  <c r="BS140" i="3"/>
  <c r="BS139" i="3"/>
  <c r="BS138" i="3"/>
  <c r="BS137" i="3"/>
  <c r="BS136" i="3"/>
  <c r="BS135" i="3"/>
  <c r="BS134" i="3"/>
  <c r="BS133" i="3"/>
  <c r="BS132" i="3"/>
  <c r="BS131" i="3"/>
  <c r="BS130" i="3"/>
  <c r="BS129" i="3"/>
  <c r="BS128" i="3"/>
  <c r="BS127" i="3"/>
  <c r="BS126" i="3"/>
  <c r="BS125" i="3"/>
  <c r="BS124" i="3"/>
  <c r="BS123" i="3"/>
  <c r="BS122" i="3"/>
  <c r="BS121" i="3"/>
  <c r="BS120" i="3"/>
  <c r="BS119" i="3"/>
  <c r="BS118" i="3"/>
  <c r="BS117" i="3"/>
  <c r="BS116" i="3"/>
  <c r="BS115" i="3"/>
  <c r="BS114" i="3"/>
  <c r="BS113" i="3"/>
  <c r="BS112" i="3"/>
  <c r="BS111" i="3"/>
  <c r="BS110" i="3"/>
  <c r="BS109" i="3"/>
  <c r="BS108" i="3"/>
  <c r="BS107" i="3"/>
  <c r="BS106" i="3"/>
  <c r="BS105" i="3"/>
  <c r="BS104" i="3"/>
  <c r="BS103" i="3"/>
  <c r="BS102" i="3"/>
  <c r="BS101" i="3"/>
  <c r="BS100" i="3"/>
  <c r="BS99" i="3"/>
  <c r="BS98" i="3"/>
  <c r="BS97" i="3"/>
  <c r="BS96" i="3"/>
  <c r="BS95" i="3"/>
  <c r="BS94" i="3"/>
  <c r="BS93" i="3"/>
  <c r="BS92" i="3"/>
  <c r="BS91" i="3"/>
  <c r="BS90" i="3"/>
  <c r="BS89" i="3"/>
  <c r="BS88" i="3"/>
  <c r="BS87" i="3"/>
  <c r="BS86" i="3"/>
  <c r="BS85" i="3"/>
  <c r="BS84" i="3"/>
  <c r="BS83" i="3"/>
  <c r="BS82" i="3"/>
  <c r="BS81" i="3"/>
  <c r="BS80" i="3"/>
  <c r="BS79" i="3"/>
  <c r="BS78" i="3"/>
  <c r="BS77" i="3"/>
  <c r="BS76" i="3"/>
  <c r="BS75" i="3"/>
  <c r="BS74" i="3"/>
  <c r="BS73" i="3"/>
  <c r="BS72" i="3"/>
  <c r="BS71" i="3"/>
  <c r="BS70" i="3"/>
  <c r="BS69" i="3"/>
  <c r="BS68" i="3"/>
  <c r="BS67" i="3"/>
  <c r="BS66" i="3"/>
  <c r="BS65" i="3"/>
  <c r="BS64" i="3"/>
  <c r="BS63" i="3"/>
  <c r="BS62" i="3"/>
  <c r="BS61" i="3"/>
  <c r="BS60" i="3"/>
  <c r="BS59" i="3"/>
  <c r="BS58" i="3"/>
  <c r="BS57" i="3"/>
  <c r="BS56" i="3"/>
  <c r="BS55" i="3"/>
  <c r="BS54" i="3"/>
  <c r="BS53" i="3"/>
  <c r="BS52" i="3"/>
  <c r="BS51" i="3"/>
  <c r="BS50" i="3"/>
  <c r="BS49" i="3"/>
  <c r="BS48" i="3"/>
  <c r="BS47" i="3"/>
  <c r="BS46" i="3"/>
  <c r="BS45" i="3"/>
  <c r="BS44" i="3"/>
  <c r="BS43" i="3"/>
  <c r="BS42" i="3"/>
  <c r="BS41" i="3"/>
  <c r="BS40" i="3"/>
  <c r="BS39" i="3"/>
  <c r="BS38" i="3"/>
  <c r="BS37" i="3"/>
  <c r="BS36" i="3"/>
  <c r="BS35" i="3"/>
  <c r="BS34" i="3"/>
  <c r="BS33" i="3"/>
  <c r="BS32" i="3"/>
  <c r="BS31" i="3"/>
  <c r="BS30" i="3"/>
  <c r="BS29" i="3"/>
  <c r="BS28" i="3"/>
  <c r="BS27" i="3"/>
  <c r="BS26" i="3"/>
  <c r="BS25" i="3"/>
  <c r="BS24" i="3"/>
  <c r="BS23" i="3"/>
  <c r="BS22" i="3"/>
  <c r="BS21" i="3"/>
  <c r="BS17" i="3"/>
  <c r="BU201" i="3"/>
  <c r="BU200" i="3"/>
  <c r="BU199" i="3"/>
  <c r="BU198" i="3"/>
  <c r="BU197" i="3"/>
  <c r="BU196" i="3"/>
  <c r="BU195" i="3"/>
  <c r="BU194" i="3"/>
  <c r="BU193" i="3"/>
  <c r="BU192" i="3"/>
  <c r="BU191" i="3"/>
  <c r="BU190" i="3"/>
  <c r="BU189" i="3"/>
  <c r="BU188" i="3"/>
  <c r="BU187" i="3"/>
  <c r="BU186" i="3"/>
  <c r="BU185" i="3"/>
  <c r="BU184" i="3"/>
  <c r="BU183" i="3"/>
  <c r="BU182" i="3"/>
  <c r="BU181" i="3"/>
  <c r="BU180" i="3"/>
  <c r="BU179" i="3"/>
  <c r="BU178" i="3"/>
  <c r="BU177" i="3"/>
  <c r="BU176" i="3"/>
  <c r="BU175" i="3"/>
  <c r="BU174" i="3"/>
  <c r="BU173" i="3"/>
  <c r="BU172" i="3"/>
  <c r="BU171" i="3"/>
  <c r="BU170" i="3"/>
  <c r="BU169" i="3"/>
  <c r="BU168" i="3"/>
  <c r="BU167" i="3"/>
  <c r="BU166" i="3"/>
  <c r="BU165" i="3"/>
  <c r="BU164" i="3"/>
  <c r="BU163" i="3"/>
  <c r="BU162" i="3"/>
  <c r="BU161" i="3"/>
  <c r="BU160" i="3"/>
  <c r="BU159" i="3"/>
  <c r="BU158" i="3"/>
  <c r="BU157" i="3"/>
  <c r="BU156" i="3"/>
  <c r="BU155" i="3"/>
  <c r="BU154" i="3"/>
  <c r="BU153" i="3"/>
  <c r="BU152" i="3"/>
  <c r="BU151" i="3"/>
  <c r="BU150" i="3"/>
  <c r="BU149" i="3"/>
  <c r="BU148" i="3"/>
  <c r="BU147" i="3"/>
  <c r="BU146" i="3"/>
  <c r="BU145" i="3"/>
  <c r="BU144" i="3"/>
  <c r="BU143" i="3"/>
  <c r="BU142" i="3"/>
  <c r="BU141" i="3"/>
  <c r="BU140" i="3"/>
  <c r="BU139" i="3"/>
  <c r="BU138" i="3"/>
  <c r="BU137" i="3"/>
  <c r="BU136" i="3"/>
  <c r="BU135" i="3"/>
  <c r="BU134" i="3"/>
  <c r="BU133" i="3"/>
  <c r="BU132" i="3"/>
  <c r="BU131" i="3"/>
  <c r="BU130" i="3"/>
  <c r="BU129" i="3"/>
  <c r="BU128" i="3"/>
  <c r="BU127" i="3"/>
  <c r="BU126" i="3"/>
  <c r="BU125" i="3"/>
  <c r="BU124" i="3"/>
  <c r="BU123" i="3"/>
  <c r="BU122" i="3"/>
  <c r="BU121" i="3"/>
  <c r="BU120" i="3"/>
  <c r="BU119" i="3"/>
  <c r="BU118" i="3"/>
  <c r="BU117" i="3"/>
  <c r="BU116" i="3"/>
  <c r="BU115" i="3"/>
  <c r="BU114" i="3"/>
  <c r="BU113" i="3"/>
  <c r="BU112" i="3"/>
  <c r="BU111" i="3"/>
  <c r="BU110" i="3"/>
  <c r="BU109" i="3"/>
  <c r="BU108" i="3"/>
  <c r="BU107" i="3"/>
  <c r="BU106" i="3"/>
  <c r="BU105" i="3"/>
  <c r="BU104" i="3"/>
  <c r="BU103" i="3"/>
  <c r="BU102" i="3"/>
  <c r="BU101" i="3"/>
  <c r="BU100" i="3"/>
  <c r="BU99" i="3"/>
  <c r="BU98" i="3"/>
  <c r="BU97" i="3"/>
  <c r="BU96" i="3"/>
  <c r="BU95" i="3"/>
  <c r="BU94" i="3"/>
  <c r="BU93" i="3"/>
  <c r="BU92" i="3"/>
  <c r="BU91" i="3"/>
  <c r="BU90" i="3"/>
  <c r="BU89" i="3"/>
  <c r="BU88" i="3"/>
  <c r="BU87" i="3"/>
  <c r="BU86" i="3"/>
  <c r="BU85" i="3"/>
  <c r="BU84" i="3"/>
  <c r="BU83" i="3"/>
  <c r="BU82" i="3"/>
  <c r="BU81" i="3"/>
  <c r="BU80" i="3"/>
  <c r="BU79" i="3"/>
  <c r="BU78" i="3"/>
  <c r="BU77" i="3"/>
  <c r="BU76" i="3"/>
  <c r="BU75" i="3"/>
  <c r="BU74" i="3"/>
  <c r="BU73" i="3"/>
  <c r="BU72" i="3"/>
  <c r="BU71" i="3"/>
  <c r="BU70" i="3"/>
  <c r="BU69" i="3"/>
  <c r="BU68" i="3"/>
  <c r="BU67" i="3"/>
  <c r="BU66" i="3"/>
  <c r="BU65" i="3"/>
  <c r="BU64" i="3"/>
  <c r="BU63" i="3"/>
  <c r="BU62" i="3"/>
  <c r="BU61" i="3"/>
  <c r="BU60" i="3"/>
  <c r="BU59" i="3"/>
  <c r="BU58" i="3"/>
  <c r="BU57" i="3"/>
  <c r="BU56" i="3"/>
  <c r="BU55" i="3"/>
  <c r="BU54" i="3"/>
  <c r="BU53" i="3"/>
  <c r="BU52" i="3"/>
  <c r="BU51" i="3"/>
  <c r="BU50" i="3"/>
  <c r="BU49" i="3"/>
  <c r="BU48" i="3"/>
  <c r="BU47" i="3"/>
  <c r="BU46" i="3"/>
  <c r="BU45" i="3"/>
  <c r="BU44" i="3"/>
  <c r="BU43" i="3"/>
  <c r="BU42" i="3"/>
  <c r="BU41" i="3"/>
  <c r="BU40" i="3"/>
  <c r="BU39" i="3"/>
  <c r="BU38" i="3"/>
  <c r="BU37" i="3"/>
  <c r="BU36" i="3"/>
  <c r="BU35" i="3"/>
  <c r="BU34" i="3"/>
  <c r="BU33" i="3"/>
  <c r="BU32" i="3"/>
  <c r="BU31" i="3"/>
  <c r="BU30" i="3"/>
  <c r="BU29" i="3"/>
  <c r="BU28" i="3"/>
  <c r="BU27" i="3"/>
  <c r="BU26" i="3"/>
  <c r="BU25" i="3"/>
  <c r="BU24" i="3"/>
  <c r="BU23" i="3"/>
  <c r="BU22" i="3"/>
  <c r="BU21" i="3"/>
  <c r="BT14" i="3"/>
  <c r="BT13" i="3"/>
  <c r="BT12" i="3"/>
  <c r="BT11" i="3"/>
  <c r="BT10" i="3"/>
  <c r="BT9" i="3"/>
  <c r="BT8" i="3"/>
  <c r="BT7" i="3"/>
  <c r="BT6" i="3"/>
  <c r="BT5" i="3"/>
  <c r="BR14" i="3"/>
  <c r="BS14" i="3" s="1"/>
  <c r="BR13" i="3"/>
  <c r="BS13" i="3" s="1"/>
  <c r="BR12" i="3"/>
  <c r="BS12" i="3" s="1"/>
  <c r="BR11" i="3"/>
  <c r="BS11" i="3" s="1"/>
  <c r="BR10" i="3"/>
  <c r="BS10" i="3" s="1"/>
  <c r="BR9" i="3"/>
  <c r="BS9" i="3" s="1"/>
  <c r="BR8" i="3"/>
  <c r="BS8" i="3" s="1"/>
  <c r="BR7" i="3"/>
  <c r="BS7" i="3" s="1"/>
  <c r="BR6" i="3"/>
  <c r="BS6" i="3" s="1"/>
  <c r="BR5" i="3"/>
  <c r="BS5" i="3" s="1"/>
  <c r="BV201" i="3"/>
  <c r="BT201" i="3"/>
  <c r="BR201" i="3"/>
  <c r="BV200" i="3"/>
  <c r="BT200" i="3"/>
  <c r="BR200" i="3"/>
  <c r="BV199" i="3"/>
  <c r="BT199" i="3"/>
  <c r="BR199" i="3"/>
  <c r="BV198" i="3"/>
  <c r="BT198" i="3"/>
  <c r="BR198" i="3"/>
  <c r="BV197" i="3"/>
  <c r="BT197" i="3"/>
  <c r="BR197" i="3"/>
  <c r="BV196" i="3"/>
  <c r="BT196" i="3"/>
  <c r="BR196" i="3"/>
  <c r="BV195" i="3"/>
  <c r="BT195" i="3"/>
  <c r="BR195" i="3"/>
  <c r="BV194" i="3"/>
  <c r="BT194" i="3"/>
  <c r="BR194" i="3"/>
  <c r="BV193" i="3"/>
  <c r="BT193" i="3"/>
  <c r="BR193" i="3"/>
  <c r="BV192" i="3"/>
  <c r="BT192" i="3"/>
  <c r="BR192" i="3"/>
  <c r="BV191" i="3"/>
  <c r="BT191" i="3"/>
  <c r="BR191" i="3"/>
  <c r="BV190" i="3"/>
  <c r="BT190" i="3"/>
  <c r="BR190" i="3"/>
  <c r="BV189" i="3"/>
  <c r="BT189" i="3"/>
  <c r="BR189" i="3"/>
  <c r="BV188" i="3"/>
  <c r="BT188" i="3"/>
  <c r="BR188" i="3"/>
  <c r="BV187" i="3"/>
  <c r="BT187" i="3"/>
  <c r="BR187" i="3"/>
  <c r="BV186" i="3"/>
  <c r="BT186" i="3"/>
  <c r="BR186" i="3"/>
  <c r="BV185" i="3"/>
  <c r="BT185" i="3"/>
  <c r="BR185" i="3"/>
  <c r="BV184" i="3"/>
  <c r="BT184" i="3"/>
  <c r="BR184" i="3"/>
  <c r="BV183" i="3"/>
  <c r="BT183" i="3"/>
  <c r="BR183" i="3"/>
  <c r="BV182" i="3"/>
  <c r="BT182" i="3"/>
  <c r="BR182" i="3"/>
  <c r="BV181" i="3"/>
  <c r="BT181" i="3"/>
  <c r="BR181" i="3"/>
  <c r="BV180" i="3"/>
  <c r="BT180" i="3"/>
  <c r="BR180" i="3"/>
  <c r="BV179" i="3"/>
  <c r="BT179" i="3"/>
  <c r="BR179" i="3"/>
  <c r="BV178" i="3"/>
  <c r="BT178" i="3"/>
  <c r="BR178" i="3"/>
  <c r="BV177" i="3"/>
  <c r="BT177" i="3"/>
  <c r="BR177" i="3"/>
  <c r="BV176" i="3"/>
  <c r="BT176" i="3"/>
  <c r="BR176" i="3"/>
  <c r="BV175" i="3"/>
  <c r="BT175" i="3"/>
  <c r="BR175" i="3"/>
  <c r="BV174" i="3"/>
  <c r="BT174" i="3"/>
  <c r="BR174" i="3"/>
  <c r="BV173" i="3"/>
  <c r="BT173" i="3"/>
  <c r="BR173" i="3"/>
  <c r="BV172" i="3"/>
  <c r="BT172" i="3"/>
  <c r="BR172" i="3"/>
  <c r="BV171" i="3"/>
  <c r="BT171" i="3"/>
  <c r="BR171" i="3"/>
  <c r="BV170" i="3"/>
  <c r="BT170" i="3"/>
  <c r="BR170" i="3"/>
  <c r="BV169" i="3"/>
  <c r="BT169" i="3"/>
  <c r="BR169" i="3"/>
  <c r="BV168" i="3"/>
  <c r="BT168" i="3"/>
  <c r="BR168" i="3"/>
  <c r="BV167" i="3"/>
  <c r="BT167" i="3"/>
  <c r="BR167" i="3"/>
  <c r="BV166" i="3"/>
  <c r="BT166" i="3"/>
  <c r="BR166" i="3"/>
  <c r="BV165" i="3"/>
  <c r="BT165" i="3"/>
  <c r="BR165" i="3"/>
  <c r="BV164" i="3"/>
  <c r="BT164" i="3"/>
  <c r="BR164" i="3"/>
  <c r="BV163" i="3"/>
  <c r="BT163" i="3"/>
  <c r="BR163" i="3"/>
  <c r="BV162" i="3"/>
  <c r="BT162" i="3"/>
  <c r="BR162" i="3"/>
  <c r="BV161" i="3"/>
  <c r="BT161" i="3"/>
  <c r="BR161" i="3"/>
  <c r="BV160" i="3"/>
  <c r="BT160" i="3"/>
  <c r="BR160" i="3"/>
  <c r="BV159" i="3"/>
  <c r="BT159" i="3"/>
  <c r="BR159" i="3"/>
  <c r="BV158" i="3"/>
  <c r="BT158" i="3"/>
  <c r="BR158" i="3"/>
  <c r="BV157" i="3"/>
  <c r="BT157" i="3"/>
  <c r="BR157" i="3"/>
  <c r="BV156" i="3"/>
  <c r="BT156" i="3"/>
  <c r="BR156" i="3"/>
  <c r="BV155" i="3"/>
  <c r="BT155" i="3"/>
  <c r="BR155" i="3"/>
  <c r="BV154" i="3"/>
  <c r="BT154" i="3"/>
  <c r="BR154" i="3"/>
  <c r="BV153" i="3"/>
  <c r="BT153" i="3"/>
  <c r="BR153" i="3"/>
  <c r="BV152" i="3"/>
  <c r="BT152" i="3"/>
  <c r="BR152" i="3"/>
  <c r="BV151" i="3"/>
  <c r="BT151" i="3"/>
  <c r="BR151" i="3"/>
  <c r="BV150" i="3"/>
  <c r="BT150" i="3"/>
  <c r="BR150" i="3"/>
  <c r="BV149" i="3"/>
  <c r="BT149" i="3"/>
  <c r="BR149" i="3"/>
  <c r="BV148" i="3"/>
  <c r="BT148" i="3"/>
  <c r="BR148" i="3"/>
  <c r="BV147" i="3"/>
  <c r="BT147" i="3"/>
  <c r="BR147" i="3"/>
  <c r="BV146" i="3"/>
  <c r="BT146" i="3"/>
  <c r="BR146" i="3"/>
  <c r="BV145" i="3"/>
  <c r="BT145" i="3"/>
  <c r="BR145" i="3"/>
  <c r="BV144" i="3"/>
  <c r="BT144" i="3"/>
  <c r="BR144" i="3"/>
  <c r="BV143" i="3"/>
  <c r="BT143" i="3"/>
  <c r="BR143" i="3"/>
  <c r="BV142" i="3"/>
  <c r="BT142" i="3"/>
  <c r="BR142" i="3"/>
  <c r="BV141" i="3"/>
  <c r="BT141" i="3"/>
  <c r="BR141" i="3"/>
  <c r="BV140" i="3"/>
  <c r="BT140" i="3"/>
  <c r="BR140" i="3"/>
  <c r="BV139" i="3"/>
  <c r="BT139" i="3"/>
  <c r="BR139" i="3"/>
  <c r="BV138" i="3"/>
  <c r="BT138" i="3"/>
  <c r="BR138" i="3"/>
  <c r="BV137" i="3"/>
  <c r="BT137" i="3"/>
  <c r="BR137" i="3"/>
  <c r="BV136" i="3"/>
  <c r="BT136" i="3"/>
  <c r="BR136" i="3"/>
  <c r="BV135" i="3"/>
  <c r="BT135" i="3"/>
  <c r="BR135" i="3"/>
  <c r="BV134" i="3"/>
  <c r="BT134" i="3"/>
  <c r="BR134" i="3"/>
  <c r="BV133" i="3"/>
  <c r="BT133" i="3"/>
  <c r="BR133" i="3"/>
  <c r="BV132" i="3"/>
  <c r="BT132" i="3"/>
  <c r="BR132" i="3"/>
  <c r="BV131" i="3"/>
  <c r="BT131" i="3"/>
  <c r="BR131" i="3"/>
  <c r="BV130" i="3"/>
  <c r="BT130" i="3"/>
  <c r="BR130" i="3"/>
  <c r="BV129" i="3"/>
  <c r="BT129" i="3"/>
  <c r="BR129" i="3"/>
  <c r="BV128" i="3"/>
  <c r="BT128" i="3"/>
  <c r="BR128" i="3"/>
  <c r="BV127" i="3"/>
  <c r="BT127" i="3"/>
  <c r="BR127" i="3"/>
  <c r="BV126" i="3"/>
  <c r="BT126" i="3"/>
  <c r="BR126" i="3"/>
  <c r="BV125" i="3"/>
  <c r="BT125" i="3"/>
  <c r="BR125" i="3"/>
  <c r="BV124" i="3"/>
  <c r="BT124" i="3"/>
  <c r="BR124" i="3"/>
  <c r="BV123" i="3"/>
  <c r="BT123" i="3"/>
  <c r="BR123" i="3"/>
  <c r="BV122" i="3"/>
  <c r="BT122" i="3"/>
  <c r="BR122" i="3"/>
  <c r="BV121" i="3"/>
  <c r="BT121" i="3"/>
  <c r="BR121" i="3"/>
  <c r="BV120" i="3"/>
  <c r="BT120" i="3"/>
  <c r="BR120" i="3"/>
  <c r="BV119" i="3"/>
  <c r="BT119" i="3"/>
  <c r="BR119" i="3"/>
  <c r="BV118" i="3"/>
  <c r="BT118" i="3"/>
  <c r="BR118" i="3"/>
  <c r="BV117" i="3"/>
  <c r="BT117" i="3"/>
  <c r="BR117" i="3"/>
  <c r="BV116" i="3"/>
  <c r="BT116" i="3"/>
  <c r="BR116" i="3"/>
  <c r="BV115" i="3"/>
  <c r="BT115" i="3"/>
  <c r="BR115" i="3"/>
  <c r="BV114" i="3"/>
  <c r="BT114" i="3"/>
  <c r="BR114" i="3"/>
  <c r="BV113" i="3"/>
  <c r="BT113" i="3"/>
  <c r="BR113" i="3"/>
  <c r="BV112" i="3"/>
  <c r="BT112" i="3"/>
  <c r="BR112" i="3"/>
  <c r="BV111" i="3"/>
  <c r="BT111" i="3"/>
  <c r="BR111" i="3"/>
  <c r="BV110" i="3"/>
  <c r="BT110" i="3"/>
  <c r="BR110" i="3"/>
  <c r="BV109" i="3"/>
  <c r="BT109" i="3"/>
  <c r="BR109" i="3"/>
  <c r="BV108" i="3"/>
  <c r="BT108" i="3"/>
  <c r="BR108" i="3"/>
  <c r="BV107" i="3"/>
  <c r="BT107" i="3"/>
  <c r="BR107" i="3"/>
  <c r="BV106" i="3"/>
  <c r="BT106" i="3"/>
  <c r="BR106" i="3"/>
  <c r="BV105" i="3"/>
  <c r="BT105" i="3"/>
  <c r="BR105" i="3"/>
  <c r="BV104" i="3"/>
  <c r="BT104" i="3"/>
  <c r="BR104" i="3"/>
  <c r="BV103" i="3"/>
  <c r="BT103" i="3"/>
  <c r="BR103" i="3"/>
  <c r="BV102" i="3"/>
  <c r="BT102" i="3"/>
  <c r="BR102" i="3"/>
  <c r="BV101" i="3"/>
  <c r="BT101" i="3"/>
  <c r="BR101" i="3"/>
  <c r="BV100" i="3"/>
  <c r="BT100" i="3"/>
  <c r="BR100" i="3"/>
  <c r="BV99" i="3"/>
  <c r="BT99" i="3"/>
  <c r="BR99" i="3"/>
  <c r="BV98" i="3"/>
  <c r="BT98" i="3"/>
  <c r="BR98" i="3"/>
  <c r="BV97" i="3"/>
  <c r="BT97" i="3"/>
  <c r="BR97" i="3"/>
  <c r="BV96" i="3"/>
  <c r="BT96" i="3"/>
  <c r="BR96" i="3"/>
  <c r="BV95" i="3"/>
  <c r="BT95" i="3"/>
  <c r="BR95" i="3"/>
  <c r="BV94" i="3"/>
  <c r="BT94" i="3"/>
  <c r="BR94" i="3"/>
  <c r="BV93" i="3"/>
  <c r="BT93" i="3"/>
  <c r="BR93" i="3"/>
  <c r="BV92" i="3"/>
  <c r="BT92" i="3"/>
  <c r="BR92" i="3"/>
  <c r="BV91" i="3"/>
  <c r="BT91" i="3"/>
  <c r="BR91" i="3"/>
  <c r="BV90" i="3"/>
  <c r="BT90" i="3"/>
  <c r="BR90" i="3"/>
  <c r="BV89" i="3"/>
  <c r="BT89" i="3"/>
  <c r="BR89" i="3"/>
  <c r="BV88" i="3"/>
  <c r="BT88" i="3"/>
  <c r="BR88" i="3"/>
  <c r="BV87" i="3"/>
  <c r="BT87" i="3"/>
  <c r="BR87" i="3"/>
  <c r="BV86" i="3"/>
  <c r="BT86" i="3"/>
  <c r="BR86" i="3"/>
  <c r="BV85" i="3"/>
  <c r="BT85" i="3"/>
  <c r="BR85" i="3"/>
  <c r="BV84" i="3"/>
  <c r="BT84" i="3"/>
  <c r="BR84" i="3"/>
  <c r="BV83" i="3"/>
  <c r="BT83" i="3"/>
  <c r="BR83" i="3"/>
  <c r="BV82" i="3"/>
  <c r="BT82" i="3"/>
  <c r="BR82" i="3"/>
  <c r="BV81" i="3"/>
  <c r="BT81" i="3"/>
  <c r="BR81" i="3"/>
  <c r="BV80" i="3"/>
  <c r="BT80" i="3"/>
  <c r="BR80" i="3"/>
  <c r="BV79" i="3"/>
  <c r="BT79" i="3"/>
  <c r="BR79" i="3"/>
  <c r="BV78" i="3"/>
  <c r="BT78" i="3"/>
  <c r="BR78" i="3"/>
  <c r="BV77" i="3"/>
  <c r="BT77" i="3"/>
  <c r="BR77" i="3"/>
  <c r="BV76" i="3"/>
  <c r="BT76" i="3"/>
  <c r="BR76" i="3"/>
  <c r="BV75" i="3"/>
  <c r="BT75" i="3"/>
  <c r="BR75" i="3"/>
  <c r="BV74" i="3"/>
  <c r="BT74" i="3"/>
  <c r="BR74" i="3"/>
  <c r="BV73" i="3"/>
  <c r="BT73" i="3"/>
  <c r="BR73" i="3"/>
  <c r="BV72" i="3"/>
  <c r="BT72" i="3"/>
  <c r="BR72" i="3"/>
  <c r="BV71" i="3"/>
  <c r="BT71" i="3"/>
  <c r="BR71" i="3"/>
  <c r="BV70" i="3"/>
  <c r="BT70" i="3"/>
  <c r="BR70" i="3"/>
  <c r="BV69" i="3"/>
  <c r="BT69" i="3"/>
  <c r="BR69" i="3"/>
  <c r="BV68" i="3"/>
  <c r="BT68" i="3"/>
  <c r="BR68" i="3"/>
  <c r="BV67" i="3"/>
  <c r="BT67" i="3"/>
  <c r="BR67" i="3"/>
  <c r="BV66" i="3"/>
  <c r="BT66" i="3"/>
  <c r="BR66" i="3"/>
  <c r="BV65" i="3"/>
  <c r="BT65" i="3"/>
  <c r="BR65" i="3"/>
  <c r="BV64" i="3"/>
  <c r="BT64" i="3"/>
  <c r="BR64" i="3"/>
  <c r="BV63" i="3"/>
  <c r="BT63" i="3"/>
  <c r="BR63" i="3"/>
  <c r="BV62" i="3"/>
  <c r="BT62" i="3"/>
  <c r="BR62" i="3"/>
  <c r="BV61" i="3"/>
  <c r="BT61" i="3"/>
  <c r="BR61" i="3"/>
  <c r="BV60" i="3"/>
  <c r="BT60" i="3"/>
  <c r="BR60" i="3"/>
  <c r="BV59" i="3"/>
  <c r="BT59" i="3"/>
  <c r="BR59" i="3"/>
  <c r="BV58" i="3"/>
  <c r="BT58" i="3"/>
  <c r="BR58" i="3"/>
  <c r="BV57" i="3"/>
  <c r="BT57" i="3"/>
  <c r="BR57" i="3"/>
  <c r="BV56" i="3"/>
  <c r="BT56" i="3"/>
  <c r="BR56" i="3"/>
  <c r="BV55" i="3"/>
  <c r="BT55" i="3"/>
  <c r="BR55" i="3"/>
  <c r="BV54" i="3"/>
  <c r="BT54" i="3"/>
  <c r="BR54" i="3"/>
  <c r="BV53" i="3"/>
  <c r="BT53" i="3"/>
  <c r="BR53" i="3"/>
  <c r="BV52" i="3"/>
  <c r="BT52" i="3"/>
  <c r="BR52" i="3"/>
  <c r="BV51" i="3"/>
  <c r="BT51" i="3"/>
  <c r="BR51" i="3"/>
  <c r="BV50" i="3"/>
  <c r="BT50" i="3"/>
  <c r="BR50" i="3"/>
  <c r="BV49" i="3"/>
  <c r="BT49" i="3"/>
  <c r="BR49" i="3"/>
  <c r="BV48" i="3"/>
  <c r="BT48" i="3"/>
  <c r="BR48" i="3"/>
  <c r="BV47" i="3"/>
  <c r="BT47" i="3"/>
  <c r="BR47" i="3"/>
  <c r="BV46" i="3"/>
  <c r="BT46" i="3"/>
  <c r="BR46" i="3"/>
  <c r="BV45" i="3"/>
  <c r="BT45" i="3"/>
  <c r="BR45" i="3"/>
  <c r="BV44" i="3"/>
  <c r="BT44" i="3"/>
  <c r="BR44" i="3"/>
  <c r="BV43" i="3"/>
  <c r="BT43" i="3"/>
  <c r="BR43" i="3"/>
  <c r="BV42" i="3"/>
  <c r="BT42" i="3"/>
  <c r="BR42" i="3"/>
  <c r="BV41" i="3"/>
  <c r="BT41" i="3"/>
  <c r="BR41" i="3"/>
  <c r="BV40" i="3"/>
  <c r="BT40" i="3"/>
  <c r="BR40" i="3"/>
  <c r="BV39" i="3"/>
  <c r="BT39" i="3"/>
  <c r="BR39" i="3"/>
  <c r="BV38" i="3"/>
  <c r="BT38" i="3"/>
  <c r="BR38" i="3"/>
  <c r="BV37" i="3"/>
  <c r="BT37" i="3"/>
  <c r="BR37" i="3"/>
  <c r="BV36" i="3"/>
  <c r="BT36" i="3"/>
  <c r="BR36" i="3"/>
  <c r="BV35" i="3"/>
  <c r="BT35" i="3"/>
  <c r="BR35" i="3"/>
  <c r="BV34" i="3"/>
  <c r="BT34" i="3"/>
  <c r="BR34" i="3"/>
  <c r="BV33" i="3"/>
  <c r="BT33" i="3"/>
  <c r="BR33" i="3"/>
  <c r="BV32" i="3"/>
  <c r="BT32" i="3"/>
  <c r="BR32" i="3"/>
  <c r="BV31" i="3"/>
  <c r="BT31" i="3"/>
  <c r="BR31" i="3"/>
  <c r="BV30" i="3"/>
  <c r="BT30" i="3"/>
  <c r="BR30" i="3"/>
  <c r="BV29" i="3"/>
  <c r="BT29" i="3"/>
  <c r="BR29" i="3"/>
  <c r="BV28" i="3"/>
  <c r="BT28" i="3"/>
  <c r="BR28" i="3"/>
  <c r="BV27" i="3"/>
  <c r="BT27" i="3"/>
  <c r="BR27" i="3"/>
  <c r="BV26" i="3"/>
  <c r="BT26" i="3"/>
  <c r="BR26" i="3"/>
  <c r="BV25" i="3"/>
  <c r="BT25" i="3"/>
  <c r="BR25" i="3"/>
  <c r="BV24" i="3"/>
  <c r="BT24" i="3"/>
  <c r="BR24" i="3"/>
  <c r="BV23" i="3"/>
  <c r="BT23" i="3"/>
  <c r="BR23" i="3"/>
  <c r="BV22" i="3"/>
  <c r="BT22" i="3"/>
  <c r="BR22" i="3"/>
  <c r="BV21" i="3"/>
  <c r="BT21" i="3"/>
  <c r="BR21" i="3"/>
  <c r="BV20" i="3"/>
  <c r="BT20" i="3"/>
  <c r="BR20" i="3"/>
  <c r="BS20" i="3" s="1"/>
  <c r="BV19" i="3"/>
  <c r="BT19" i="3"/>
  <c r="BR19" i="3"/>
  <c r="BS19" i="3" s="1"/>
  <c r="BV18" i="3"/>
  <c r="BU18" i="3" s="1"/>
  <c r="BT18" i="3"/>
  <c r="BR18" i="3"/>
  <c r="BS18" i="3" s="1"/>
  <c r="BV17" i="3"/>
  <c r="BU17" i="3" s="1"/>
  <c r="BT17" i="3"/>
  <c r="BR17" i="3"/>
  <c r="BV16" i="3"/>
  <c r="BT16" i="3"/>
  <c r="BR16" i="3"/>
  <c r="BS16" i="3" s="1"/>
  <c r="BT15" i="3"/>
  <c r="BR15" i="3"/>
  <c r="BS15" i="3" s="1"/>
  <c r="BO5" i="2"/>
  <c r="BT5" i="2" s="1"/>
  <c r="BO6" i="2"/>
  <c r="BT6" i="2" s="1"/>
  <c r="BO7" i="2"/>
  <c r="BT7" i="2" s="1"/>
  <c r="BO8" i="2"/>
  <c r="BT8" i="2" s="1"/>
  <c r="BO9" i="2"/>
  <c r="BT9" i="2" s="1"/>
  <c r="BO10" i="2"/>
  <c r="BO11" i="2"/>
  <c r="BT11" i="2" s="1"/>
  <c r="BO12" i="2"/>
  <c r="BT12" i="2" s="1"/>
  <c r="BO13" i="2"/>
  <c r="BT13" i="2" s="1"/>
  <c r="BO14" i="2"/>
  <c r="BT14" i="2" s="1"/>
  <c r="BO15" i="2"/>
  <c r="BT15" i="2" s="1"/>
  <c r="BO16" i="2"/>
  <c r="BT16" i="2" s="1"/>
  <c r="BO17" i="2"/>
  <c r="BT17" i="2" s="1"/>
  <c r="BO18" i="2"/>
  <c r="BO19" i="2"/>
  <c r="BT19" i="2" s="1"/>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Q201" i="2"/>
  <c r="BQ200" i="2"/>
  <c r="BQ199" i="2"/>
  <c r="BQ198" i="2"/>
  <c r="BQ197" i="2"/>
  <c r="BQ196" i="2"/>
  <c r="BQ195" i="2"/>
  <c r="BQ194" i="2"/>
  <c r="BQ193" i="2"/>
  <c r="BQ192" i="2"/>
  <c r="BQ191" i="2"/>
  <c r="BQ190" i="2"/>
  <c r="BQ189" i="2"/>
  <c r="BQ188" i="2"/>
  <c r="BQ187" i="2"/>
  <c r="BQ186" i="2"/>
  <c r="BQ185" i="2"/>
  <c r="BQ184" i="2"/>
  <c r="BQ183" i="2"/>
  <c r="BQ182" i="2"/>
  <c r="BQ181" i="2"/>
  <c r="BQ180" i="2"/>
  <c r="BQ179" i="2"/>
  <c r="BQ178" i="2"/>
  <c r="BQ177" i="2"/>
  <c r="BQ176" i="2"/>
  <c r="BQ175" i="2"/>
  <c r="BQ174" i="2"/>
  <c r="BQ173" i="2"/>
  <c r="BQ172" i="2"/>
  <c r="BQ171" i="2"/>
  <c r="BQ170" i="2"/>
  <c r="BQ169" i="2"/>
  <c r="BQ168" i="2"/>
  <c r="BQ167" i="2"/>
  <c r="BQ166" i="2"/>
  <c r="BQ165" i="2"/>
  <c r="BQ164" i="2"/>
  <c r="BQ163" i="2"/>
  <c r="BQ162" i="2"/>
  <c r="BQ161" i="2"/>
  <c r="BQ160" i="2"/>
  <c r="BQ159" i="2"/>
  <c r="BQ158" i="2"/>
  <c r="BQ157" i="2"/>
  <c r="BQ156" i="2"/>
  <c r="BQ155" i="2"/>
  <c r="BQ154" i="2"/>
  <c r="BQ153" i="2"/>
  <c r="BQ152" i="2"/>
  <c r="BQ151" i="2"/>
  <c r="BQ150" i="2"/>
  <c r="BQ149" i="2"/>
  <c r="BQ148" i="2"/>
  <c r="BQ147" i="2"/>
  <c r="BQ146" i="2"/>
  <c r="BQ145" i="2"/>
  <c r="BQ144" i="2"/>
  <c r="BQ143" i="2"/>
  <c r="BQ142" i="2"/>
  <c r="BQ141" i="2"/>
  <c r="BQ140" i="2"/>
  <c r="BQ139" i="2"/>
  <c r="BQ138" i="2"/>
  <c r="BQ137" i="2"/>
  <c r="BQ136" i="2"/>
  <c r="BQ135" i="2"/>
  <c r="BQ134" i="2"/>
  <c r="BQ133" i="2"/>
  <c r="BQ132" i="2"/>
  <c r="BQ131" i="2"/>
  <c r="BQ130" i="2"/>
  <c r="BQ129" i="2"/>
  <c r="BQ128" i="2"/>
  <c r="BQ127" i="2"/>
  <c r="BQ126" i="2"/>
  <c r="BQ125" i="2"/>
  <c r="BQ124" i="2"/>
  <c r="BQ123" i="2"/>
  <c r="BQ122" i="2"/>
  <c r="BQ121" i="2"/>
  <c r="BQ120" i="2"/>
  <c r="BQ119" i="2"/>
  <c r="BQ118" i="2"/>
  <c r="BQ117" i="2"/>
  <c r="BQ116" i="2"/>
  <c r="BQ115" i="2"/>
  <c r="BQ114" i="2"/>
  <c r="BQ113" i="2"/>
  <c r="BQ112" i="2"/>
  <c r="BQ111" i="2"/>
  <c r="BQ110" i="2"/>
  <c r="BQ109" i="2"/>
  <c r="BQ108" i="2"/>
  <c r="BQ107" i="2"/>
  <c r="BQ106" i="2"/>
  <c r="BQ105" i="2"/>
  <c r="BQ104" i="2"/>
  <c r="BQ103" i="2"/>
  <c r="BQ102" i="2"/>
  <c r="BQ101" i="2"/>
  <c r="BQ100" i="2"/>
  <c r="BQ99" i="2"/>
  <c r="BQ98" i="2"/>
  <c r="BQ97" i="2"/>
  <c r="BQ96" i="2"/>
  <c r="BQ95" i="2"/>
  <c r="BQ94" i="2"/>
  <c r="BQ93" i="2"/>
  <c r="BQ92" i="2"/>
  <c r="BQ91" i="2"/>
  <c r="BQ90" i="2"/>
  <c r="BQ89" i="2"/>
  <c r="BQ88" i="2"/>
  <c r="BQ87" i="2"/>
  <c r="BQ86" i="2"/>
  <c r="BQ85" i="2"/>
  <c r="BQ84" i="2"/>
  <c r="BQ83" i="2"/>
  <c r="BQ82" i="2"/>
  <c r="BQ81" i="2"/>
  <c r="BQ80" i="2"/>
  <c r="BQ79" i="2"/>
  <c r="BQ78" i="2"/>
  <c r="BQ77" i="2"/>
  <c r="BQ76" i="2"/>
  <c r="BQ75" i="2"/>
  <c r="BQ74" i="2"/>
  <c r="BQ73" i="2"/>
  <c r="BQ72" i="2"/>
  <c r="BQ71" i="2"/>
  <c r="BQ70" i="2"/>
  <c r="BQ69" i="2"/>
  <c r="BQ68" i="2"/>
  <c r="BQ67" i="2"/>
  <c r="BQ66" i="2"/>
  <c r="BQ65" i="2"/>
  <c r="BQ64" i="2"/>
  <c r="BQ63" i="2"/>
  <c r="BQ62" i="2"/>
  <c r="BQ61" i="2"/>
  <c r="BQ60" i="2"/>
  <c r="BQ59" i="2"/>
  <c r="BQ58" i="2"/>
  <c r="BQ57" i="2"/>
  <c r="BQ56" i="2"/>
  <c r="BQ55" i="2"/>
  <c r="BQ54" i="2"/>
  <c r="BQ53" i="2"/>
  <c r="BQ52" i="2"/>
  <c r="BQ51" i="2"/>
  <c r="BQ50" i="2"/>
  <c r="BQ49" i="2"/>
  <c r="BQ48" i="2"/>
  <c r="BQ47" i="2"/>
  <c r="BQ46" i="2"/>
  <c r="BQ45" i="2"/>
  <c r="BQ44" i="2"/>
  <c r="BQ43" i="2"/>
  <c r="BQ42" i="2"/>
  <c r="BQ41" i="2"/>
  <c r="BQ40" i="2"/>
  <c r="BQ39" i="2"/>
  <c r="BQ38" i="2"/>
  <c r="BQ37" i="2"/>
  <c r="BQ36" i="2"/>
  <c r="BQ35" i="2"/>
  <c r="BQ34" i="2"/>
  <c r="BQ33" i="2"/>
  <c r="BQ32" i="2"/>
  <c r="BQ31" i="2"/>
  <c r="BQ30" i="2"/>
  <c r="BQ29" i="2"/>
  <c r="BQ28" i="2"/>
  <c r="BQ27" i="2"/>
  <c r="BQ26" i="2"/>
  <c r="BQ25" i="2"/>
  <c r="BQ24" i="2"/>
  <c r="BQ23" i="2"/>
  <c r="BQ22" i="2"/>
  <c r="BQ21" i="2"/>
  <c r="BP14" i="2"/>
  <c r="BQ14" i="2" s="1"/>
  <c r="BP13" i="2"/>
  <c r="BQ13" i="2" s="1"/>
  <c r="BP12" i="2"/>
  <c r="BQ12" i="2" s="1"/>
  <c r="BP11" i="2"/>
  <c r="BQ11" i="2" s="1"/>
  <c r="BP10" i="2"/>
  <c r="BQ10" i="2" s="1"/>
  <c r="BP9" i="2"/>
  <c r="BQ9" i="2" s="1"/>
  <c r="BP8" i="2"/>
  <c r="BQ8" i="2" s="1"/>
  <c r="BP7" i="2"/>
  <c r="BQ7" i="2" s="1"/>
  <c r="BP6" i="2"/>
  <c r="BQ6" i="2" s="1"/>
  <c r="BP5" i="2"/>
  <c r="BQ5" i="2" s="1"/>
  <c r="BS201" i="2"/>
  <c r="BS200" i="2"/>
  <c r="BS199" i="2"/>
  <c r="BS198" i="2"/>
  <c r="BS197" i="2"/>
  <c r="BS196" i="2"/>
  <c r="BS195" i="2"/>
  <c r="BS194" i="2"/>
  <c r="BS193" i="2"/>
  <c r="BS192" i="2"/>
  <c r="BS191" i="2"/>
  <c r="BS190" i="2"/>
  <c r="BS189" i="2"/>
  <c r="BS188" i="2"/>
  <c r="BS187" i="2"/>
  <c r="BS186" i="2"/>
  <c r="BS185" i="2"/>
  <c r="BS184" i="2"/>
  <c r="BS183" i="2"/>
  <c r="BS182" i="2"/>
  <c r="BS181" i="2"/>
  <c r="BS180" i="2"/>
  <c r="BS179" i="2"/>
  <c r="BS178" i="2"/>
  <c r="BS177" i="2"/>
  <c r="BS176" i="2"/>
  <c r="BS175" i="2"/>
  <c r="BS174" i="2"/>
  <c r="BS173" i="2"/>
  <c r="BS172" i="2"/>
  <c r="BS171" i="2"/>
  <c r="BS170" i="2"/>
  <c r="BS169" i="2"/>
  <c r="BS168" i="2"/>
  <c r="BS167" i="2"/>
  <c r="BS166" i="2"/>
  <c r="BS165" i="2"/>
  <c r="BS164" i="2"/>
  <c r="BS163" i="2"/>
  <c r="BS162" i="2"/>
  <c r="BS161" i="2"/>
  <c r="BS160" i="2"/>
  <c r="BS159" i="2"/>
  <c r="BS158" i="2"/>
  <c r="BS157" i="2"/>
  <c r="BS156" i="2"/>
  <c r="BS155" i="2"/>
  <c r="BS154" i="2"/>
  <c r="BS153" i="2"/>
  <c r="BS152" i="2"/>
  <c r="BS151" i="2"/>
  <c r="BS150" i="2"/>
  <c r="BS149" i="2"/>
  <c r="BS148" i="2"/>
  <c r="BS147" i="2"/>
  <c r="BS146" i="2"/>
  <c r="BS145" i="2"/>
  <c r="BS144" i="2"/>
  <c r="BS143" i="2"/>
  <c r="BS142" i="2"/>
  <c r="BS141" i="2"/>
  <c r="BS140" i="2"/>
  <c r="BS139" i="2"/>
  <c r="BS138" i="2"/>
  <c r="BS137" i="2"/>
  <c r="BS136" i="2"/>
  <c r="BS135" i="2"/>
  <c r="BS134" i="2"/>
  <c r="BS133" i="2"/>
  <c r="BS132" i="2"/>
  <c r="BS131" i="2"/>
  <c r="BS130" i="2"/>
  <c r="BS129" i="2"/>
  <c r="BS128" i="2"/>
  <c r="BS127" i="2"/>
  <c r="BS126" i="2"/>
  <c r="BS125" i="2"/>
  <c r="BS124" i="2"/>
  <c r="BS123" i="2"/>
  <c r="BS122" i="2"/>
  <c r="BS121" i="2"/>
  <c r="BS120" i="2"/>
  <c r="BS119" i="2"/>
  <c r="BS118" i="2"/>
  <c r="BS117" i="2"/>
  <c r="BS116" i="2"/>
  <c r="BS115" i="2"/>
  <c r="BS114" i="2"/>
  <c r="BS113" i="2"/>
  <c r="BS112" i="2"/>
  <c r="BS111" i="2"/>
  <c r="BS110" i="2"/>
  <c r="BS109" i="2"/>
  <c r="BS108" i="2"/>
  <c r="BS107" i="2"/>
  <c r="BS106" i="2"/>
  <c r="BS105" i="2"/>
  <c r="BS104" i="2"/>
  <c r="BS103" i="2"/>
  <c r="BS102" i="2"/>
  <c r="BS101" i="2"/>
  <c r="BS100" i="2"/>
  <c r="BS99" i="2"/>
  <c r="BS98" i="2"/>
  <c r="BS97" i="2"/>
  <c r="BS96" i="2"/>
  <c r="BS95" i="2"/>
  <c r="BS94" i="2"/>
  <c r="BS93" i="2"/>
  <c r="BS92" i="2"/>
  <c r="BS91" i="2"/>
  <c r="BS90" i="2"/>
  <c r="BS89" i="2"/>
  <c r="BS88" i="2"/>
  <c r="BS87" i="2"/>
  <c r="BS86" i="2"/>
  <c r="BS85" i="2"/>
  <c r="BS84" i="2"/>
  <c r="BS83" i="2"/>
  <c r="BS82" i="2"/>
  <c r="BS81" i="2"/>
  <c r="BS80" i="2"/>
  <c r="BS79" i="2"/>
  <c r="BS78" i="2"/>
  <c r="BS77" i="2"/>
  <c r="BS76" i="2"/>
  <c r="BS75" i="2"/>
  <c r="BS74" i="2"/>
  <c r="BS73" i="2"/>
  <c r="BS72" i="2"/>
  <c r="BS71" i="2"/>
  <c r="BS70" i="2"/>
  <c r="BS69" i="2"/>
  <c r="BS68" i="2"/>
  <c r="BS67" i="2"/>
  <c r="BS66" i="2"/>
  <c r="BS65" i="2"/>
  <c r="BS64" i="2"/>
  <c r="BS63" i="2"/>
  <c r="BS62" i="2"/>
  <c r="BS61" i="2"/>
  <c r="BS60" i="2"/>
  <c r="BS59" i="2"/>
  <c r="BS58" i="2"/>
  <c r="BS57" i="2"/>
  <c r="BS56" i="2"/>
  <c r="BS55" i="2"/>
  <c r="BS54" i="2"/>
  <c r="BS53" i="2"/>
  <c r="BS52" i="2"/>
  <c r="BS51" i="2"/>
  <c r="BS50" i="2"/>
  <c r="BS49" i="2"/>
  <c r="BS48" i="2"/>
  <c r="BS47" i="2"/>
  <c r="BS46" i="2"/>
  <c r="BS45" i="2"/>
  <c r="BS44" i="2"/>
  <c r="BS43" i="2"/>
  <c r="BS42" i="2"/>
  <c r="BS41" i="2"/>
  <c r="BS40" i="2"/>
  <c r="BS39" i="2"/>
  <c r="BS38" i="2"/>
  <c r="BS37" i="2"/>
  <c r="BS36" i="2"/>
  <c r="BS35" i="2"/>
  <c r="BS34" i="2"/>
  <c r="BS33" i="2"/>
  <c r="BS32" i="2"/>
  <c r="BS31" i="2"/>
  <c r="BS30" i="2"/>
  <c r="BS29" i="2"/>
  <c r="BS28" i="2"/>
  <c r="BS27" i="2"/>
  <c r="BS26" i="2"/>
  <c r="BS25" i="2"/>
  <c r="BS24" i="2"/>
  <c r="BS23" i="2"/>
  <c r="BS22" i="2"/>
  <c r="BS21" i="2"/>
  <c r="BT10" i="2"/>
  <c r="BR14" i="2"/>
  <c r="BR13" i="2"/>
  <c r="BR12" i="2"/>
  <c r="BR11" i="2"/>
  <c r="BR10" i="2"/>
  <c r="BR9" i="2"/>
  <c r="BR8" i="2"/>
  <c r="BR7" i="2"/>
  <c r="BR6" i="2"/>
  <c r="BR5" i="2"/>
  <c r="BT201" i="2"/>
  <c r="BR201" i="2"/>
  <c r="BP201" i="2"/>
  <c r="BT200" i="2"/>
  <c r="BR200" i="2"/>
  <c r="BP200" i="2"/>
  <c r="BT199" i="2"/>
  <c r="BR199" i="2"/>
  <c r="BP199" i="2"/>
  <c r="BT198" i="2"/>
  <c r="BR198" i="2"/>
  <c r="BP198" i="2"/>
  <c r="BT197" i="2"/>
  <c r="BR197" i="2"/>
  <c r="BP197" i="2"/>
  <c r="BT196" i="2"/>
  <c r="BR196" i="2"/>
  <c r="BP196" i="2"/>
  <c r="BT195" i="2"/>
  <c r="BR195" i="2"/>
  <c r="BP195" i="2"/>
  <c r="BT194" i="2"/>
  <c r="BR194" i="2"/>
  <c r="BP194" i="2"/>
  <c r="BT193" i="2"/>
  <c r="BR193" i="2"/>
  <c r="BP193" i="2"/>
  <c r="BT192" i="2"/>
  <c r="BR192" i="2"/>
  <c r="BP192" i="2"/>
  <c r="BT191" i="2"/>
  <c r="BR191" i="2"/>
  <c r="BP191" i="2"/>
  <c r="BT190" i="2"/>
  <c r="BR190" i="2"/>
  <c r="BP190" i="2"/>
  <c r="BT189" i="2"/>
  <c r="BR189" i="2"/>
  <c r="BP189" i="2"/>
  <c r="BT188" i="2"/>
  <c r="BR188" i="2"/>
  <c r="BP188" i="2"/>
  <c r="BT187" i="2"/>
  <c r="BR187" i="2"/>
  <c r="BP187" i="2"/>
  <c r="BT186" i="2"/>
  <c r="BR186" i="2"/>
  <c r="BP186" i="2"/>
  <c r="BT185" i="2"/>
  <c r="BR185" i="2"/>
  <c r="BP185" i="2"/>
  <c r="BT184" i="2"/>
  <c r="BR184" i="2"/>
  <c r="BP184" i="2"/>
  <c r="BT183" i="2"/>
  <c r="BR183" i="2"/>
  <c r="BP183" i="2"/>
  <c r="BT182" i="2"/>
  <c r="BR182" i="2"/>
  <c r="BP182" i="2"/>
  <c r="BT181" i="2"/>
  <c r="BR181" i="2"/>
  <c r="BP181" i="2"/>
  <c r="BT180" i="2"/>
  <c r="BR180" i="2"/>
  <c r="BP180" i="2"/>
  <c r="BT179" i="2"/>
  <c r="BR179" i="2"/>
  <c r="BP179" i="2"/>
  <c r="BT178" i="2"/>
  <c r="BR178" i="2"/>
  <c r="BP178" i="2"/>
  <c r="BT177" i="2"/>
  <c r="BR177" i="2"/>
  <c r="BP177" i="2"/>
  <c r="BT176" i="2"/>
  <c r="BR176" i="2"/>
  <c r="BP176" i="2"/>
  <c r="BT175" i="2"/>
  <c r="BR175" i="2"/>
  <c r="BP175" i="2"/>
  <c r="BT174" i="2"/>
  <c r="BR174" i="2"/>
  <c r="BP174" i="2"/>
  <c r="BT173" i="2"/>
  <c r="BR173" i="2"/>
  <c r="BP173" i="2"/>
  <c r="BT172" i="2"/>
  <c r="BR172" i="2"/>
  <c r="BP172" i="2"/>
  <c r="BT171" i="2"/>
  <c r="BR171" i="2"/>
  <c r="BP171" i="2"/>
  <c r="BT170" i="2"/>
  <c r="BR170" i="2"/>
  <c r="BP170" i="2"/>
  <c r="BT169" i="2"/>
  <c r="BR169" i="2"/>
  <c r="BP169" i="2"/>
  <c r="BT168" i="2"/>
  <c r="BR168" i="2"/>
  <c r="BP168" i="2"/>
  <c r="BT167" i="2"/>
  <c r="BR167" i="2"/>
  <c r="BP167" i="2"/>
  <c r="BT166" i="2"/>
  <c r="BR166" i="2"/>
  <c r="BP166" i="2"/>
  <c r="BT165" i="2"/>
  <c r="BR165" i="2"/>
  <c r="BP165" i="2"/>
  <c r="BT164" i="2"/>
  <c r="BR164" i="2"/>
  <c r="BP164" i="2"/>
  <c r="BT163" i="2"/>
  <c r="BR163" i="2"/>
  <c r="BP163" i="2"/>
  <c r="BT162" i="2"/>
  <c r="BR162" i="2"/>
  <c r="BP162" i="2"/>
  <c r="BT161" i="2"/>
  <c r="BR161" i="2"/>
  <c r="BP161" i="2"/>
  <c r="BT160" i="2"/>
  <c r="BR160" i="2"/>
  <c r="BP160" i="2"/>
  <c r="BT159" i="2"/>
  <c r="BR159" i="2"/>
  <c r="BP159" i="2"/>
  <c r="BT158" i="2"/>
  <c r="BR158" i="2"/>
  <c r="BP158" i="2"/>
  <c r="BT157" i="2"/>
  <c r="BR157" i="2"/>
  <c r="BP157" i="2"/>
  <c r="BT156" i="2"/>
  <c r="BR156" i="2"/>
  <c r="BP156" i="2"/>
  <c r="BT155" i="2"/>
  <c r="BR155" i="2"/>
  <c r="BP155" i="2"/>
  <c r="BT154" i="2"/>
  <c r="BR154" i="2"/>
  <c r="BP154" i="2"/>
  <c r="BT153" i="2"/>
  <c r="BR153" i="2"/>
  <c r="BP153" i="2"/>
  <c r="BT152" i="2"/>
  <c r="BR152" i="2"/>
  <c r="BP152" i="2"/>
  <c r="BT151" i="2"/>
  <c r="BR151" i="2"/>
  <c r="BP151" i="2"/>
  <c r="BT150" i="2"/>
  <c r="BR150" i="2"/>
  <c r="BP150" i="2"/>
  <c r="BT149" i="2"/>
  <c r="BR149" i="2"/>
  <c r="BP149" i="2"/>
  <c r="BT148" i="2"/>
  <c r="BR148" i="2"/>
  <c r="BP148" i="2"/>
  <c r="BT147" i="2"/>
  <c r="BR147" i="2"/>
  <c r="BP147" i="2"/>
  <c r="BT146" i="2"/>
  <c r="BR146" i="2"/>
  <c r="BP146" i="2"/>
  <c r="BT145" i="2"/>
  <c r="BR145" i="2"/>
  <c r="BP145" i="2"/>
  <c r="BT144" i="2"/>
  <c r="BR144" i="2"/>
  <c r="BP144" i="2"/>
  <c r="BT143" i="2"/>
  <c r="BR143" i="2"/>
  <c r="BP143" i="2"/>
  <c r="BT142" i="2"/>
  <c r="BR142" i="2"/>
  <c r="BP142" i="2"/>
  <c r="BT141" i="2"/>
  <c r="BR141" i="2"/>
  <c r="BP141" i="2"/>
  <c r="BT140" i="2"/>
  <c r="BR140" i="2"/>
  <c r="BP140" i="2"/>
  <c r="BT139" i="2"/>
  <c r="BR139" i="2"/>
  <c r="BP139" i="2"/>
  <c r="BT138" i="2"/>
  <c r="BR138" i="2"/>
  <c r="BP138" i="2"/>
  <c r="BT137" i="2"/>
  <c r="BR137" i="2"/>
  <c r="BP137" i="2"/>
  <c r="BT136" i="2"/>
  <c r="BR136" i="2"/>
  <c r="BP136" i="2"/>
  <c r="BT135" i="2"/>
  <c r="BR135" i="2"/>
  <c r="BP135" i="2"/>
  <c r="BT134" i="2"/>
  <c r="BR134" i="2"/>
  <c r="BP134" i="2"/>
  <c r="BT133" i="2"/>
  <c r="BR133" i="2"/>
  <c r="BP133" i="2"/>
  <c r="BT132" i="2"/>
  <c r="BR132" i="2"/>
  <c r="BP132" i="2"/>
  <c r="BT131" i="2"/>
  <c r="BR131" i="2"/>
  <c r="BP131" i="2"/>
  <c r="BT130" i="2"/>
  <c r="BR130" i="2"/>
  <c r="BP130" i="2"/>
  <c r="BT129" i="2"/>
  <c r="BR129" i="2"/>
  <c r="BP129" i="2"/>
  <c r="BT128" i="2"/>
  <c r="BR128" i="2"/>
  <c r="BP128" i="2"/>
  <c r="BT127" i="2"/>
  <c r="BR127" i="2"/>
  <c r="BP127" i="2"/>
  <c r="BT126" i="2"/>
  <c r="BR126" i="2"/>
  <c r="BP126" i="2"/>
  <c r="BT125" i="2"/>
  <c r="BR125" i="2"/>
  <c r="BP125" i="2"/>
  <c r="BT124" i="2"/>
  <c r="BR124" i="2"/>
  <c r="BP124" i="2"/>
  <c r="BT123" i="2"/>
  <c r="BR123" i="2"/>
  <c r="BP123" i="2"/>
  <c r="BT122" i="2"/>
  <c r="BR122" i="2"/>
  <c r="BP122" i="2"/>
  <c r="BT121" i="2"/>
  <c r="BR121" i="2"/>
  <c r="BP121" i="2"/>
  <c r="BT120" i="2"/>
  <c r="BR120" i="2"/>
  <c r="BP120" i="2"/>
  <c r="BT119" i="2"/>
  <c r="BR119" i="2"/>
  <c r="BP119" i="2"/>
  <c r="BT118" i="2"/>
  <c r="BR118" i="2"/>
  <c r="BP118" i="2"/>
  <c r="BT117" i="2"/>
  <c r="BR117" i="2"/>
  <c r="BP117" i="2"/>
  <c r="BT116" i="2"/>
  <c r="BR116" i="2"/>
  <c r="BP116" i="2"/>
  <c r="BT115" i="2"/>
  <c r="BR115" i="2"/>
  <c r="BP115" i="2"/>
  <c r="BT114" i="2"/>
  <c r="BR114" i="2"/>
  <c r="BP114" i="2"/>
  <c r="BT113" i="2"/>
  <c r="BR113" i="2"/>
  <c r="BP113" i="2"/>
  <c r="BT112" i="2"/>
  <c r="BR112" i="2"/>
  <c r="BP112" i="2"/>
  <c r="BT111" i="2"/>
  <c r="BR111" i="2"/>
  <c r="BP111" i="2"/>
  <c r="BT110" i="2"/>
  <c r="BR110" i="2"/>
  <c r="BP110" i="2"/>
  <c r="BT109" i="2"/>
  <c r="BR109" i="2"/>
  <c r="BP109" i="2"/>
  <c r="BT108" i="2"/>
  <c r="BR108" i="2"/>
  <c r="BP108" i="2"/>
  <c r="BT107" i="2"/>
  <c r="BR107" i="2"/>
  <c r="BP107" i="2"/>
  <c r="BT106" i="2"/>
  <c r="BR106" i="2"/>
  <c r="BP106" i="2"/>
  <c r="BT105" i="2"/>
  <c r="BR105" i="2"/>
  <c r="BP105" i="2"/>
  <c r="BT104" i="2"/>
  <c r="BR104" i="2"/>
  <c r="BP104" i="2"/>
  <c r="BT103" i="2"/>
  <c r="BR103" i="2"/>
  <c r="BP103" i="2"/>
  <c r="BT102" i="2"/>
  <c r="BR102" i="2"/>
  <c r="BP102" i="2"/>
  <c r="BT101" i="2"/>
  <c r="BR101" i="2"/>
  <c r="BP101" i="2"/>
  <c r="BT100" i="2"/>
  <c r="BR100" i="2"/>
  <c r="BP100" i="2"/>
  <c r="BT99" i="2"/>
  <c r="BR99" i="2"/>
  <c r="BP99" i="2"/>
  <c r="BT98" i="2"/>
  <c r="BR98" i="2"/>
  <c r="BP98" i="2"/>
  <c r="BT97" i="2"/>
  <c r="BR97" i="2"/>
  <c r="BP97" i="2"/>
  <c r="BT96" i="2"/>
  <c r="BR96" i="2"/>
  <c r="BP96" i="2"/>
  <c r="BT95" i="2"/>
  <c r="BR95" i="2"/>
  <c r="BP95" i="2"/>
  <c r="BT94" i="2"/>
  <c r="BR94" i="2"/>
  <c r="BP94" i="2"/>
  <c r="BT93" i="2"/>
  <c r="BR93" i="2"/>
  <c r="BP93" i="2"/>
  <c r="BT92" i="2"/>
  <c r="BR92" i="2"/>
  <c r="BP92" i="2"/>
  <c r="BT91" i="2"/>
  <c r="BR91" i="2"/>
  <c r="BP91" i="2"/>
  <c r="BT90" i="2"/>
  <c r="BR90" i="2"/>
  <c r="BP90" i="2"/>
  <c r="BT89" i="2"/>
  <c r="BR89" i="2"/>
  <c r="BP89" i="2"/>
  <c r="BT88" i="2"/>
  <c r="BR88" i="2"/>
  <c r="BP88" i="2"/>
  <c r="BT87" i="2"/>
  <c r="BR87" i="2"/>
  <c r="BP87" i="2"/>
  <c r="BT86" i="2"/>
  <c r="BR86" i="2"/>
  <c r="BP86" i="2"/>
  <c r="BT85" i="2"/>
  <c r="BR85" i="2"/>
  <c r="BP85" i="2"/>
  <c r="BT84" i="2"/>
  <c r="BR84" i="2"/>
  <c r="BP84" i="2"/>
  <c r="BT83" i="2"/>
  <c r="BR83" i="2"/>
  <c r="BP83" i="2"/>
  <c r="BT82" i="2"/>
  <c r="BR82" i="2"/>
  <c r="BP82" i="2"/>
  <c r="BT81" i="2"/>
  <c r="BR81" i="2"/>
  <c r="BP81" i="2"/>
  <c r="BT80" i="2"/>
  <c r="BR80" i="2"/>
  <c r="BP80" i="2"/>
  <c r="BT79" i="2"/>
  <c r="BR79" i="2"/>
  <c r="BP79" i="2"/>
  <c r="BT78" i="2"/>
  <c r="BR78" i="2"/>
  <c r="BP78" i="2"/>
  <c r="BT77" i="2"/>
  <c r="BR77" i="2"/>
  <c r="BP77" i="2"/>
  <c r="BT76" i="2"/>
  <c r="BR76" i="2"/>
  <c r="BP76" i="2"/>
  <c r="BT75" i="2"/>
  <c r="BR75" i="2"/>
  <c r="BP75" i="2"/>
  <c r="BT74" i="2"/>
  <c r="BR74" i="2"/>
  <c r="BP74" i="2"/>
  <c r="BT73" i="2"/>
  <c r="BR73" i="2"/>
  <c r="BP73" i="2"/>
  <c r="BT72" i="2"/>
  <c r="BR72" i="2"/>
  <c r="BP72" i="2"/>
  <c r="BT71" i="2"/>
  <c r="BR71" i="2"/>
  <c r="BP71" i="2"/>
  <c r="BT70" i="2"/>
  <c r="BR70" i="2"/>
  <c r="BP70" i="2"/>
  <c r="BT69" i="2"/>
  <c r="BR69" i="2"/>
  <c r="BP69" i="2"/>
  <c r="BT68" i="2"/>
  <c r="BR68" i="2"/>
  <c r="BP68" i="2"/>
  <c r="BT67" i="2"/>
  <c r="BR67" i="2"/>
  <c r="BP67" i="2"/>
  <c r="BT66" i="2"/>
  <c r="BR66" i="2"/>
  <c r="BP66" i="2"/>
  <c r="BT65" i="2"/>
  <c r="BR65" i="2"/>
  <c r="BP65" i="2"/>
  <c r="BT64" i="2"/>
  <c r="BR64" i="2"/>
  <c r="BP64" i="2"/>
  <c r="BT63" i="2"/>
  <c r="BR63" i="2"/>
  <c r="BP63" i="2"/>
  <c r="BT62" i="2"/>
  <c r="BR62" i="2"/>
  <c r="BP62" i="2"/>
  <c r="BT61" i="2"/>
  <c r="BR61" i="2"/>
  <c r="BP61" i="2"/>
  <c r="BT60" i="2"/>
  <c r="BR60" i="2"/>
  <c r="BP60" i="2"/>
  <c r="BT59" i="2"/>
  <c r="BR59" i="2"/>
  <c r="BP59" i="2"/>
  <c r="BT58" i="2"/>
  <c r="BR58" i="2"/>
  <c r="BP58" i="2"/>
  <c r="BT57" i="2"/>
  <c r="BR57" i="2"/>
  <c r="BP57" i="2"/>
  <c r="BT56" i="2"/>
  <c r="BR56" i="2"/>
  <c r="BP56" i="2"/>
  <c r="BT55" i="2"/>
  <c r="BR55" i="2"/>
  <c r="BP55" i="2"/>
  <c r="BT54" i="2"/>
  <c r="BR54" i="2"/>
  <c r="BP54" i="2"/>
  <c r="BT53" i="2"/>
  <c r="BR53" i="2"/>
  <c r="BP53" i="2"/>
  <c r="BT52" i="2"/>
  <c r="BR52" i="2"/>
  <c r="BP52" i="2"/>
  <c r="BT51" i="2"/>
  <c r="BR51" i="2"/>
  <c r="BP51" i="2"/>
  <c r="BT50" i="2"/>
  <c r="BR50" i="2"/>
  <c r="BP50" i="2"/>
  <c r="BT49" i="2"/>
  <c r="BR49" i="2"/>
  <c r="BP49" i="2"/>
  <c r="BT48" i="2"/>
  <c r="BR48" i="2"/>
  <c r="BP48" i="2"/>
  <c r="BT47" i="2"/>
  <c r="BR47" i="2"/>
  <c r="BP47" i="2"/>
  <c r="BT46" i="2"/>
  <c r="BR46" i="2"/>
  <c r="BP46" i="2"/>
  <c r="BT45" i="2"/>
  <c r="BR45" i="2"/>
  <c r="BP45" i="2"/>
  <c r="BT44" i="2"/>
  <c r="BR44" i="2"/>
  <c r="BP44" i="2"/>
  <c r="BT43" i="2"/>
  <c r="BR43" i="2"/>
  <c r="BP43" i="2"/>
  <c r="BT42" i="2"/>
  <c r="BR42" i="2"/>
  <c r="BP42" i="2"/>
  <c r="BT41" i="2"/>
  <c r="BR41" i="2"/>
  <c r="BP41" i="2"/>
  <c r="BT40" i="2"/>
  <c r="BR40" i="2"/>
  <c r="BP40" i="2"/>
  <c r="BT39" i="2"/>
  <c r="BR39" i="2"/>
  <c r="BP39" i="2"/>
  <c r="BT38" i="2"/>
  <c r="BR38" i="2"/>
  <c r="BP38" i="2"/>
  <c r="BT37" i="2"/>
  <c r="BR37" i="2"/>
  <c r="BP37" i="2"/>
  <c r="BT36" i="2"/>
  <c r="BR36" i="2"/>
  <c r="BP36" i="2"/>
  <c r="BT35" i="2"/>
  <c r="BR35" i="2"/>
  <c r="BP35" i="2"/>
  <c r="BT34" i="2"/>
  <c r="BR34" i="2"/>
  <c r="BP34" i="2"/>
  <c r="BT33" i="2"/>
  <c r="BR33" i="2"/>
  <c r="BP33" i="2"/>
  <c r="BT32" i="2"/>
  <c r="BR32" i="2"/>
  <c r="BP32" i="2"/>
  <c r="BT31" i="2"/>
  <c r="BR31" i="2"/>
  <c r="BP31" i="2"/>
  <c r="BT30" i="2"/>
  <c r="BR30" i="2"/>
  <c r="BP30" i="2"/>
  <c r="BT29" i="2"/>
  <c r="BR29" i="2"/>
  <c r="BP29" i="2"/>
  <c r="BT28" i="2"/>
  <c r="BR28" i="2"/>
  <c r="BP28" i="2"/>
  <c r="BT27" i="2"/>
  <c r="BR27" i="2"/>
  <c r="BP27" i="2"/>
  <c r="BT26" i="2"/>
  <c r="BR26" i="2"/>
  <c r="BP26" i="2"/>
  <c r="BT25" i="2"/>
  <c r="BR25" i="2"/>
  <c r="BP25" i="2"/>
  <c r="BT24" i="2"/>
  <c r="BR24" i="2"/>
  <c r="BP24" i="2"/>
  <c r="BT23" i="2"/>
  <c r="BR23" i="2"/>
  <c r="BP23" i="2"/>
  <c r="BT22" i="2"/>
  <c r="BR22" i="2"/>
  <c r="BP22" i="2"/>
  <c r="BT21" i="2"/>
  <c r="BR21" i="2"/>
  <c r="BP21" i="2"/>
  <c r="BT20" i="2"/>
  <c r="BR20" i="2"/>
  <c r="BP20" i="2"/>
  <c r="BQ20" i="2" s="1"/>
  <c r="BR19" i="2"/>
  <c r="BP19" i="2"/>
  <c r="BQ19" i="2" s="1"/>
  <c r="BT18" i="2"/>
  <c r="BR18" i="2"/>
  <c r="BP18" i="2"/>
  <c r="BQ18" i="2" s="1"/>
  <c r="BR17" i="2"/>
  <c r="BP17" i="2"/>
  <c r="BQ17" i="2" s="1"/>
  <c r="BR16" i="2"/>
  <c r="BP16" i="2"/>
  <c r="BQ16" i="2" s="1"/>
  <c r="BR15" i="2"/>
  <c r="BP15" i="2"/>
  <c r="BQ15" i="2" s="1"/>
  <c r="D3" i="15"/>
  <c r="X2" i="11"/>
  <c r="U2" i="11"/>
  <c r="BM3" i="2"/>
  <c r="BM11" i="2" s="1"/>
  <c r="G10" i="1" s="1"/>
  <c r="N11" i="8" s="1"/>
  <c r="Y2" i="11"/>
  <c r="Z2" i="11"/>
  <c r="W6" i="1"/>
  <c r="F194" i="1"/>
  <c r="E194" i="1"/>
  <c r="C200" i="1"/>
  <c r="I200" i="1" s="1"/>
  <c r="B200" i="1"/>
  <c r="H200" i="1" s="1"/>
  <c r="C199" i="1"/>
  <c r="I199" i="1" s="1"/>
  <c r="B199" i="1"/>
  <c r="H199" i="1" s="1"/>
  <c r="C198" i="1"/>
  <c r="I198" i="1" s="1"/>
  <c r="B198" i="1"/>
  <c r="H198" i="1" s="1"/>
  <c r="C197" i="1"/>
  <c r="I197" i="1" s="1"/>
  <c r="B197" i="1"/>
  <c r="H197" i="1" s="1"/>
  <c r="C196" i="1"/>
  <c r="I196" i="1" s="1"/>
  <c r="B196" i="1"/>
  <c r="H196" i="1" s="1"/>
  <c r="C195" i="1"/>
  <c r="I195" i="1" s="1"/>
  <c r="B195" i="1"/>
  <c r="H195" i="1" s="1"/>
  <c r="C194" i="1"/>
  <c r="I194" i="1" s="1"/>
  <c r="B194" i="1"/>
  <c r="H194" i="1" s="1"/>
  <c r="C193" i="1"/>
  <c r="I193" i="1" s="1"/>
  <c r="B193" i="1"/>
  <c r="H193" i="1" s="1"/>
  <c r="C192" i="1"/>
  <c r="I192" i="1" s="1"/>
  <c r="B192" i="1"/>
  <c r="H192" i="1" s="1"/>
  <c r="C191" i="1"/>
  <c r="I191" i="1" s="1"/>
  <c r="B191" i="1"/>
  <c r="H191" i="1" s="1"/>
  <c r="C190" i="1"/>
  <c r="I190" i="1" s="1"/>
  <c r="B190" i="1"/>
  <c r="H190" i="1" s="1"/>
  <c r="C189" i="1"/>
  <c r="I189" i="1" s="1"/>
  <c r="B189" i="1"/>
  <c r="H189" i="1" s="1"/>
  <c r="C188" i="1"/>
  <c r="I188" i="1" s="1"/>
  <c r="B188" i="1"/>
  <c r="H188" i="1" s="1"/>
  <c r="C187" i="1"/>
  <c r="I187" i="1" s="1"/>
  <c r="B187" i="1"/>
  <c r="H187" i="1" s="1"/>
  <c r="C186" i="1"/>
  <c r="I186" i="1" s="1"/>
  <c r="B186" i="1"/>
  <c r="H186" i="1" s="1"/>
  <c r="C185" i="1"/>
  <c r="I185" i="1" s="1"/>
  <c r="B185" i="1"/>
  <c r="H185" i="1" s="1"/>
  <c r="C184" i="1"/>
  <c r="I184" i="1" s="1"/>
  <c r="B184" i="1"/>
  <c r="H184" i="1" s="1"/>
  <c r="C183" i="1"/>
  <c r="I183" i="1" s="1"/>
  <c r="B183" i="1"/>
  <c r="H183" i="1" s="1"/>
  <c r="C182" i="1"/>
  <c r="I182" i="1" s="1"/>
  <c r="B182" i="1"/>
  <c r="H182" i="1" s="1"/>
  <c r="C181" i="1"/>
  <c r="I181" i="1" s="1"/>
  <c r="B181" i="1"/>
  <c r="H181" i="1" s="1"/>
  <c r="C180" i="1"/>
  <c r="I180" i="1" s="1"/>
  <c r="B180" i="1"/>
  <c r="H180" i="1" s="1"/>
  <c r="C179" i="1"/>
  <c r="I179" i="1" s="1"/>
  <c r="B179" i="1"/>
  <c r="H179" i="1" s="1"/>
  <c r="C178" i="1"/>
  <c r="I178" i="1" s="1"/>
  <c r="B178" i="1"/>
  <c r="H178" i="1" s="1"/>
  <c r="C177" i="1"/>
  <c r="I177" i="1" s="1"/>
  <c r="B177" i="1"/>
  <c r="H177" i="1" s="1"/>
  <c r="C176" i="1"/>
  <c r="I176" i="1" s="1"/>
  <c r="B176" i="1"/>
  <c r="H176" i="1" s="1"/>
  <c r="C175" i="1"/>
  <c r="I175" i="1" s="1"/>
  <c r="B175" i="1"/>
  <c r="H175" i="1" s="1"/>
  <c r="C174" i="1"/>
  <c r="I174" i="1" s="1"/>
  <c r="B174" i="1"/>
  <c r="H174" i="1" s="1"/>
  <c r="C173" i="1"/>
  <c r="I173" i="1" s="1"/>
  <c r="B173" i="1"/>
  <c r="H173" i="1" s="1"/>
  <c r="C172" i="1"/>
  <c r="I172" i="1" s="1"/>
  <c r="B172" i="1"/>
  <c r="H172" i="1" s="1"/>
  <c r="C171" i="1"/>
  <c r="I171" i="1" s="1"/>
  <c r="B171" i="1"/>
  <c r="H171" i="1" s="1"/>
  <c r="C170" i="1"/>
  <c r="I170" i="1" s="1"/>
  <c r="B170" i="1"/>
  <c r="H170" i="1" s="1"/>
  <c r="C169" i="1"/>
  <c r="I169" i="1" s="1"/>
  <c r="B169" i="1"/>
  <c r="H169" i="1" s="1"/>
  <c r="C168" i="1"/>
  <c r="I168" i="1" s="1"/>
  <c r="B168" i="1"/>
  <c r="H168" i="1" s="1"/>
  <c r="C167" i="1"/>
  <c r="I167" i="1" s="1"/>
  <c r="B167" i="1"/>
  <c r="H167" i="1" s="1"/>
  <c r="C166" i="1"/>
  <c r="I166" i="1" s="1"/>
  <c r="B166" i="1"/>
  <c r="H166" i="1" s="1"/>
  <c r="C165" i="1"/>
  <c r="I165" i="1" s="1"/>
  <c r="B165" i="1"/>
  <c r="H165" i="1" s="1"/>
  <c r="C164" i="1"/>
  <c r="I164" i="1" s="1"/>
  <c r="B164" i="1"/>
  <c r="H164" i="1" s="1"/>
  <c r="C163" i="1"/>
  <c r="I163" i="1" s="1"/>
  <c r="B163" i="1"/>
  <c r="H163" i="1" s="1"/>
  <c r="C162" i="1"/>
  <c r="I162" i="1" s="1"/>
  <c r="B162" i="1"/>
  <c r="H162" i="1" s="1"/>
  <c r="C161" i="1"/>
  <c r="I161" i="1" s="1"/>
  <c r="B161" i="1"/>
  <c r="H161" i="1" s="1"/>
  <c r="C160" i="1"/>
  <c r="I160" i="1" s="1"/>
  <c r="B160" i="1"/>
  <c r="H160" i="1" s="1"/>
  <c r="C159" i="1"/>
  <c r="I159" i="1" s="1"/>
  <c r="B159" i="1"/>
  <c r="H159" i="1" s="1"/>
  <c r="C158" i="1"/>
  <c r="I158" i="1" s="1"/>
  <c r="B158" i="1"/>
  <c r="H158" i="1" s="1"/>
  <c r="C157" i="1"/>
  <c r="I157" i="1" s="1"/>
  <c r="B157" i="1"/>
  <c r="H157" i="1" s="1"/>
  <c r="C156" i="1"/>
  <c r="I156" i="1" s="1"/>
  <c r="B156" i="1"/>
  <c r="H156" i="1" s="1"/>
  <c r="C155" i="1"/>
  <c r="I155" i="1" s="1"/>
  <c r="B155" i="1"/>
  <c r="H155" i="1" s="1"/>
  <c r="C154" i="1"/>
  <c r="I154" i="1" s="1"/>
  <c r="B154" i="1"/>
  <c r="H154" i="1" s="1"/>
  <c r="C153" i="1"/>
  <c r="I153" i="1" s="1"/>
  <c r="B153" i="1"/>
  <c r="H153" i="1" s="1"/>
  <c r="C152" i="1"/>
  <c r="I152" i="1" s="1"/>
  <c r="B152" i="1"/>
  <c r="H152" i="1" s="1"/>
  <c r="C151" i="1"/>
  <c r="I151" i="1" s="1"/>
  <c r="B151" i="1"/>
  <c r="H151" i="1" s="1"/>
  <c r="C150" i="1"/>
  <c r="I150" i="1" s="1"/>
  <c r="B150" i="1"/>
  <c r="H150" i="1" s="1"/>
  <c r="C149" i="1"/>
  <c r="I149" i="1" s="1"/>
  <c r="B149" i="1"/>
  <c r="H149" i="1" s="1"/>
  <c r="C148" i="1"/>
  <c r="I148" i="1" s="1"/>
  <c r="B148" i="1"/>
  <c r="H148" i="1" s="1"/>
  <c r="C147" i="1"/>
  <c r="I147" i="1" s="1"/>
  <c r="B147" i="1"/>
  <c r="H147" i="1" s="1"/>
  <c r="C146" i="1"/>
  <c r="I146" i="1" s="1"/>
  <c r="B146" i="1"/>
  <c r="H146" i="1" s="1"/>
  <c r="C145" i="1"/>
  <c r="I145" i="1" s="1"/>
  <c r="B145" i="1"/>
  <c r="H145" i="1" s="1"/>
  <c r="C144" i="1"/>
  <c r="I144" i="1" s="1"/>
  <c r="B144" i="1"/>
  <c r="H144" i="1" s="1"/>
  <c r="C143" i="1"/>
  <c r="I143" i="1" s="1"/>
  <c r="B143" i="1"/>
  <c r="H143" i="1" s="1"/>
  <c r="C142" i="1"/>
  <c r="I142" i="1" s="1"/>
  <c r="B142" i="1"/>
  <c r="H142" i="1" s="1"/>
  <c r="C141" i="1"/>
  <c r="I141" i="1" s="1"/>
  <c r="B141" i="1"/>
  <c r="H141" i="1" s="1"/>
  <c r="C140" i="1"/>
  <c r="I140" i="1" s="1"/>
  <c r="B140" i="1"/>
  <c r="H140" i="1" s="1"/>
  <c r="C139" i="1"/>
  <c r="I139" i="1" s="1"/>
  <c r="B139" i="1"/>
  <c r="H139" i="1" s="1"/>
  <c r="C138" i="1"/>
  <c r="I138" i="1" s="1"/>
  <c r="B138" i="1"/>
  <c r="H138" i="1" s="1"/>
  <c r="C137" i="1"/>
  <c r="I137" i="1" s="1"/>
  <c r="B137" i="1"/>
  <c r="H137" i="1" s="1"/>
  <c r="C136" i="1"/>
  <c r="I136" i="1" s="1"/>
  <c r="B136" i="1"/>
  <c r="H136" i="1" s="1"/>
  <c r="C135" i="1"/>
  <c r="I135" i="1" s="1"/>
  <c r="B135" i="1"/>
  <c r="H135" i="1" s="1"/>
  <c r="C134" i="1"/>
  <c r="I134" i="1" s="1"/>
  <c r="B134" i="1"/>
  <c r="H134" i="1" s="1"/>
  <c r="C133" i="1"/>
  <c r="I133" i="1" s="1"/>
  <c r="B133" i="1"/>
  <c r="H133" i="1" s="1"/>
  <c r="C132" i="1"/>
  <c r="I132" i="1" s="1"/>
  <c r="B132" i="1"/>
  <c r="H132" i="1" s="1"/>
  <c r="C131" i="1"/>
  <c r="I131" i="1" s="1"/>
  <c r="B131" i="1"/>
  <c r="H131" i="1" s="1"/>
  <c r="C130" i="1"/>
  <c r="I130" i="1" s="1"/>
  <c r="B130" i="1"/>
  <c r="H130" i="1" s="1"/>
  <c r="C129" i="1"/>
  <c r="I129" i="1" s="1"/>
  <c r="B129" i="1"/>
  <c r="H129" i="1" s="1"/>
  <c r="C128" i="1"/>
  <c r="I128" i="1" s="1"/>
  <c r="B128" i="1"/>
  <c r="H128" i="1" s="1"/>
  <c r="C127" i="1"/>
  <c r="I127" i="1" s="1"/>
  <c r="B127" i="1"/>
  <c r="H127" i="1" s="1"/>
  <c r="C126" i="1"/>
  <c r="I126" i="1" s="1"/>
  <c r="B126" i="1"/>
  <c r="H126" i="1" s="1"/>
  <c r="C125" i="1"/>
  <c r="I125" i="1" s="1"/>
  <c r="B125" i="1"/>
  <c r="H125" i="1" s="1"/>
  <c r="C124" i="1"/>
  <c r="I124" i="1" s="1"/>
  <c r="B124" i="1"/>
  <c r="H124" i="1" s="1"/>
  <c r="C123" i="1"/>
  <c r="I123" i="1" s="1"/>
  <c r="B123" i="1"/>
  <c r="H123" i="1" s="1"/>
  <c r="C122" i="1"/>
  <c r="I122" i="1" s="1"/>
  <c r="B122" i="1"/>
  <c r="H122" i="1" s="1"/>
  <c r="C121" i="1"/>
  <c r="I121" i="1" s="1"/>
  <c r="B121" i="1"/>
  <c r="H121" i="1" s="1"/>
  <c r="C120" i="1"/>
  <c r="I120" i="1" s="1"/>
  <c r="B120" i="1"/>
  <c r="H120" i="1" s="1"/>
  <c r="C119" i="1"/>
  <c r="I119" i="1" s="1"/>
  <c r="B119" i="1"/>
  <c r="H119" i="1" s="1"/>
  <c r="C118" i="1"/>
  <c r="I118" i="1" s="1"/>
  <c r="B118" i="1"/>
  <c r="H118" i="1" s="1"/>
  <c r="C117" i="1"/>
  <c r="I117" i="1" s="1"/>
  <c r="B117" i="1"/>
  <c r="H117" i="1" s="1"/>
  <c r="C116" i="1"/>
  <c r="I116" i="1" s="1"/>
  <c r="B116" i="1"/>
  <c r="H116" i="1" s="1"/>
  <c r="C115" i="1"/>
  <c r="I115" i="1" s="1"/>
  <c r="B115" i="1"/>
  <c r="H115" i="1" s="1"/>
  <c r="C114" i="1"/>
  <c r="I114" i="1" s="1"/>
  <c r="B114" i="1"/>
  <c r="H114" i="1" s="1"/>
  <c r="C113" i="1"/>
  <c r="I113" i="1" s="1"/>
  <c r="B113" i="1"/>
  <c r="H113" i="1" s="1"/>
  <c r="C112" i="1"/>
  <c r="I112" i="1" s="1"/>
  <c r="B112" i="1"/>
  <c r="H112" i="1" s="1"/>
  <c r="C111" i="1"/>
  <c r="I111" i="1" s="1"/>
  <c r="B111" i="1"/>
  <c r="H111" i="1" s="1"/>
  <c r="C110" i="1"/>
  <c r="I110" i="1" s="1"/>
  <c r="B110" i="1"/>
  <c r="H110" i="1" s="1"/>
  <c r="C109" i="1"/>
  <c r="I109" i="1" s="1"/>
  <c r="B109" i="1"/>
  <c r="H109" i="1" s="1"/>
  <c r="C108" i="1"/>
  <c r="I108" i="1" s="1"/>
  <c r="B108" i="1"/>
  <c r="H108" i="1" s="1"/>
  <c r="C107" i="1"/>
  <c r="I107" i="1" s="1"/>
  <c r="B107" i="1"/>
  <c r="H107" i="1" s="1"/>
  <c r="C106" i="1"/>
  <c r="I106" i="1" s="1"/>
  <c r="B106" i="1"/>
  <c r="H106" i="1" s="1"/>
  <c r="C105" i="1"/>
  <c r="I105" i="1" s="1"/>
  <c r="B105" i="1"/>
  <c r="H105" i="1" s="1"/>
  <c r="C104" i="1"/>
  <c r="I104" i="1" s="1"/>
  <c r="B104" i="1"/>
  <c r="H104" i="1" s="1"/>
  <c r="C103" i="1"/>
  <c r="I103" i="1" s="1"/>
  <c r="B103" i="1"/>
  <c r="H103" i="1" s="1"/>
  <c r="C102" i="1"/>
  <c r="I102" i="1" s="1"/>
  <c r="B102" i="1"/>
  <c r="H102" i="1" s="1"/>
  <c r="C101" i="1"/>
  <c r="I101" i="1" s="1"/>
  <c r="B101" i="1"/>
  <c r="H101" i="1" s="1"/>
  <c r="C100" i="1"/>
  <c r="I100" i="1" s="1"/>
  <c r="B100" i="1"/>
  <c r="H100" i="1" s="1"/>
  <c r="C99" i="1"/>
  <c r="I99" i="1" s="1"/>
  <c r="B99" i="1"/>
  <c r="H99" i="1" s="1"/>
  <c r="C98" i="1"/>
  <c r="I98" i="1" s="1"/>
  <c r="B98" i="1"/>
  <c r="H98" i="1" s="1"/>
  <c r="C97" i="1"/>
  <c r="I97" i="1" s="1"/>
  <c r="B97" i="1"/>
  <c r="H97" i="1" s="1"/>
  <c r="C96" i="1"/>
  <c r="I96" i="1" s="1"/>
  <c r="B96" i="1"/>
  <c r="H96" i="1" s="1"/>
  <c r="C95" i="1"/>
  <c r="I95" i="1" s="1"/>
  <c r="B95" i="1"/>
  <c r="H95" i="1" s="1"/>
  <c r="C94" i="1"/>
  <c r="I94" i="1" s="1"/>
  <c r="B94" i="1"/>
  <c r="H94" i="1" s="1"/>
  <c r="C93" i="1"/>
  <c r="I93" i="1" s="1"/>
  <c r="B93" i="1"/>
  <c r="H93" i="1" s="1"/>
  <c r="C92" i="1"/>
  <c r="I92" i="1" s="1"/>
  <c r="B92" i="1"/>
  <c r="H92" i="1" s="1"/>
  <c r="C91" i="1"/>
  <c r="I91" i="1" s="1"/>
  <c r="B91" i="1"/>
  <c r="H91" i="1" s="1"/>
  <c r="C90" i="1"/>
  <c r="I90" i="1" s="1"/>
  <c r="B90" i="1"/>
  <c r="H90" i="1" s="1"/>
  <c r="C89" i="1"/>
  <c r="I89" i="1" s="1"/>
  <c r="B89" i="1"/>
  <c r="H89" i="1" s="1"/>
  <c r="C88" i="1"/>
  <c r="I88" i="1" s="1"/>
  <c r="B88" i="1"/>
  <c r="H88" i="1" s="1"/>
  <c r="C87" i="1"/>
  <c r="I87" i="1" s="1"/>
  <c r="B87" i="1"/>
  <c r="H87" i="1" s="1"/>
  <c r="C86" i="1"/>
  <c r="I86" i="1" s="1"/>
  <c r="B86" i="1"/>
  <c r="H86" i="1" s="1"/>
  <c r="C85" i="1"/>
  <c r="I85" i="1" s="1"/>
  <c r="B85" i="1"/>
  <c r="H85" i="1" s="1"/>
  <c r="C84" i="1"/>
  <c r="I84" i="1" s="1"/>
  <c r="B84" i="1"/>
  <c r="H84" i="1" s="1"/>
  <c r="C83" i="1"/>
  <c r="I83" i="1" s="1"/>
  <c r="B83" i="1"/>
  <c r="H83" i="1" s="1"/>
  <c r="C82" i="1"/>
  <c r="I82" i="1" s="1"/>
  <c r="B82" i="1"/>
  <c r="H82" i="1" s="1"/>
  <c r="C81" i="1"/>
  <c r="I81" i="1" s="1"/>
  <c r="B81" i="1"/>
  <c r="H81" i="1" s="1"/>
  <c r="C80" i="1"/>
  <c r="I80" i="1" s="1"/>
  <c r="B80" i="1"/>
  <c r="H80" i="1" s="1"/>
  <c r="C79" i="1"/>
  <c r="I79" i="1" s="1"/>
  <c r="B79" i="1"/>
  <c r="H79" i="1" s="1"/>
  <c r="C78" i="1"/>
  <c r="I78" i="1" s="1"/>
  <c r="B78" i="1"/>
  <c r="H78" i="1" s="1"/>
  <c r="C77" i="1"/>
  <c r="I77" i="1" s="1"/>
  <c r="B77" i="1"/>
  <c r="H77" i="1" s="1"/>
  <c r="C76" i="1"/>
  <c r="I76" i="1" s="1"/>
  <c r="B76" i="1"/>
  <c r="H76" i="1" s="1"/>
  <c r="C75" i="1"/>
  <c r="I75" i="1" s="1"/>
  <c r="B75" i="1"/>
  <c r="H75" i="1" s="1"/>
  <c r="C74" i="1"/>
  <c r="I74" i="1" s="1"/>
  <c r="B74" i="1"/>
  <c r="H74" i="1" s="1"/>
  <c r="C73" i="1"/>
  <c r="I73" i="1" s="1"/>
  <c r="B73" i="1"/>
  <c r="H73" i="1" s="1"/>
  <c r="C72" i="1"/>
  <c r="I72" i="1" s="1"/>
  <c r="B72" i="1"/>
  <c r="H72" i="1" s="1"/>
  <c r="C71" i="1"/>
  <c r="I71" i="1" s="1"/>
  <c r="B71" i="1"/>
  <c r="H71" i="1" s="1"/>
  <c r="C70" i="1"/>
  <c r="I70" i="1" s="1"/>
  <c r="B70" i="1"/>
  <c r="H70" i="1" s="1"/>
  <c r="C69" i="1"/>
  <c r="I69" i="1" s="1"/>
  <c r="B69" i="1"/>
  <c r="H69" i="1" s="1"/>
  <c r="C68" i="1"/>
  <c r="I68" i="1" s="1"/>
  <c r="B68" i="1"/>
  <c r="H68" i="1" s="1"/>
  <c r="C67" i="1"/>
  <c r="I67" i="1" s="1"/>
  <c r="B67" i="1"/>
  <c r="H67" i="1" s="1"/>
  <c r="C66" i="1"/>
  <c r="I66" i="1" s="1"/>
  <c r="B66" i="1"/>
  <c r="H66" i="1" s="1"/>
  <c r="C65" i="1"/>
  <c r="I65" i="1" s="1"/>
  <c r="B65" i="1"/>
  <c r="H65" i="1" s="1"/>
  <c r="C64" i="1"/>
  <c r="I64" i="1" s="1"/>
  <c r="B64" i="1"/>
  <c r="H64" i="1" s="1"/>
  <c r="C63" i="1"/>
  <c r="I63" i="1" s="1"/>
  <c r="B63" i="1"/>
  <c r="H63" i="1" s="1"/>
  <c r="C62" i="1"/>
  <c r="I62" i="1" s="1"/>
  <c r="B62" i="1"/>
  <c r="H62" i="1" s="1"/>
  <c r="C61" i="1"/>
  <c r="I61" i="1" s="1"/>
  <c r="B61" i="1"/>
  <c r="H61" i="1" s="1"/>
  <c r="C60" i="1"/>
  <c r="I60" i="1" s="1"/>
  <c r="B60" i="1"/>
  <c r="H60" i="1" s="1"/>
  <c r="C59" i="1"/>
  <c r="I59" i="1" s="1"/>
  <c r="B59" i="1"/>
  <c r="H59" i="1" s="1"/>
  <c r="C58" i="1"/>
  <c r="I58" i="1" s="1"/>
  <c r="B58" i="1"/>
  <c r="H58" i="1" s="1"/>
  <c r="C57" i="1"/>
  <c r="I57" i="1" s="1"/>
  <c r="B57" i="1"/>
  <c r="H57" i="1" s="1"/>
  <c r="C56" i="1"/>
  <c r="I56" i="1" s="1"/>
  <c r="B56" i="1"/>
  <c r="H56" i="1" s="1"/>
  <c r="C55" i="1"/>
  <c r="I55" i="1" s="1"/>
  <c r="B55" i="1"/>
  <c r="H55" i="1" s="1"/>
  <c r="C54" i="1"/>
  <c r="I54" i="1" s="1"/>
  <c r="B54" i="1"/>
  <c r="H54" i="1" s="1"/>
  <c r="C53" i="1"/>
  <c r="I53" i="1" s="1"/>
  <c r="B53" i="1"/>
  <c r="H53" i="1" s="1"/>
  <c r="C52" i="1"/>
  <c r="I52" i="1" s="1"/>
  <c r="B52" i="1"/>
  <c r="H52" i="1" s="1"/>
  <c r="C51" i="1"/>
  <c r="I51" i="1" s="1"/>
  <c r="B51" i="1"/>
  <c r="H51" i="1" s="1"/>
  <c r="C50" i="1"/>
  <c r="I50" i="1" s="1"/>
  <c r="B50" i="1"/>
  <c r="H50" i="1" s="1"/>
  <c r="C49" i="1"/>
  <c r="I49" i="1" s="1"/>
  <c r="B49" i="1"/>
  <c r="H49" i="1" s="1"/>
  <c r="C48" i="1"/>
  <c r="I48" i="1" s="1"/>
  <c r="B48" i="1"/>
  <c r="H48" i="1" s="1"/>
  <c r="C47" i="1"/>
  <c r="I47" i="1" s="1"/>
  <c r="B47" i="1"/>
  <c r="H47" i="1" s="1"/>
  <c r="C46" i="1"/>
  <c r="I46" i="1" s="1"/>
  <c r="B46" i="1"/>
  <c r="H46" i="1" s="1"/>
  <c r="C45" i="1"/>
  <c r="I45" i="1" s="1"/>
  <c r="B45" i="1"/>
  <c r="H45" i="1" s="1"/>
  <c r="C44" i="1"/>
  <c r="I44" i="1" s="1"/>
  <c r="B44" i="1"/>
  <c r="H44" i="1" s="1"/>
  <c r="C43" i="1"/>
  <c r="I43" i="1" s="1"/>
  <c r="B43" i="1"/>
  <c r="H43" i="1" s="1"/>
  <c r="C42" i="1"/>
  <c r="I42" i="1" s="1"/>
  <c r="B42" i="1"/>
  <c r="H42" i="1" s="1"/>
  <c r="C41" i="1"/>
  <c r="I41" i="1" s="1"/>
  <c r="B41" i="1"/>
  <c r="H41" i="1" s="1"/>
  <c r="C40" i="1"/>
  <c r="I40" i="1" s="1"/>
  <c r="B40" i="1"/>
  <c r="H40" i="1" s="1"/>
  <c r="C39" i="1"/>
  <c r="I39" i="1" s="1"/>
  <c r="B39" i="1"/>
  <c r="H39" i="1" s="1"/>
  <c r="C38" i="1"/>
  <c r="I38" i="1" s="1"/>
  <c r="B38" i="1"/>
  <c r="H38" i="1" s="1"/>
  <c r="C37" i="1"/>
  <c r="I37" i="1" s="1"/>
  <c r="B37" i="1"/>
  <c r="H37" i="1" s="1"/>
  <c r="C36" i="1"/>
  <c r="I36" i="1" s="1"/>
  <c r="B36" i="1"/>
  <c r="H36" i="1" s="1"/>
  <c r="C35" i="1"/>
  <c r="I35" i="1" s="1"/>
  <c r="B35" i="1"/>
  <c r="H35" i="1" s="1"/>
  <c r="C34" i="1"/>
  <c r="I34" i="1" s="1"/>
  <c r="B34" i="1"/>
  <c r="H34" i="1" s="1"/>
  <c r="C33" i="1"/>
  <c r="I33" i="1" s="1"/>
  <c r="B33" i="1"/>
  <c r="H33" i="1" s="1"/>
  <c r="C32" i="1"/>
  <c r="I32" i="1" s="1"/>
  <c r="B32" i="1"/>
  <c r="H32" i="1" s="1"/>
  <c r="C31" i="1"/>
  <c r="I31" i="1" s="1"/>
  <c r="B31" i="1"/>
  <c r="H31" i="1" s="1"/>
  <c r="C30" i="1"/>
  <c r="I30" i="1" s="1"/>
  <c r="B30" i="1"/>
  <c r="H30" i="1" s="1"/>
  <c r="C29" i="1"/>
  <c r="I29" i="1" s="1"/>
  <c r="B29" i="1"/>
  <c r="H29" i="1" s="1"/>
  <c r="C28" i="1"/>
  <c r="I28" i="1" s="1"/>
  <c r="B28" i="1"/>
  <c r="H28" i="1" s="1"/>
  <c r="C27" i="1"/>
  <c r="I27" i="1" s="1"/>
  <c r="B27" i="1"/>
  <c r="H27" i="1" s="1"/>
  <c r="C26" i="1"/>
  <c r="I26" i="1" s="1"/>
  <c r="B26" i="1"/>
  <c r="H26" i="1" s="1"/>
  <c r="C25" i="1"/>
  <c r="I25" i="1" s="1"/>
  <c r="B25" i="1"/>
  <c r="H25" i="1" s="1"/>
  <c r="C24" i="1"/>
  <c r="I24" i="1" s="1"/>
  <c r="B24" i="1"/>
  <c r="H24" i="1" s="1"/>
  <c r="C23" i="1"/>
  <c r="I23" i="1" s="1"/>
  <c r="B23" i="1"/>
  <c r="H23" i="1" s="1"/>
  <c r="C22" i="1"/>
  <c r="I22" i="1" s="1"/>
  <c r="B22" i="1"/>
  <c r="H22" i="1" s="1"/>
  <c r="C21" i="1"/>
  <c r="I21" i="1" s="1"/>
  <c r="B21" i="1"/>
  <c r="H21" i="1" s="1"/>
  <c r="C20" i="1"/>
  <c r="I20" i="1" s="1"/>
  <c r="B20" i="1"/>
  <c r="H20" i="1" s="1"/>
  <c r="C19" i="1"/>
  <c r="I19" i="1" s="1"/>
  <c r="B19" i="1"/>
  <c r="H19" i="1" s="1"/>
  <c r="B18" i="1"/>
  <c r="H18" i="1" s="1"/>
  <c r="C17" i="1"/>
  <c r="I17" i="1" s="1"/>
  <c r="B17" i="1"/>
  <c r="H17" i="1" s="1"/>
  <c r="C16" i="1"/>
  <c r="I16" i="1" s="1"/>
  <c r="B16" i="1"/>
  <c r="H16" i="1" s="1"/>
  <c r="C15" i="1"/>
  <c r="I15" i="1" s="1"/>
  <c r="B15" i="1"/>
  <c r="H15" i="1" s="1"/>
  <c r="C14" i="1"/>
  <c r="I14" i="1" s="1"/>
  <c r="B14" i="1"/>
  <c r="H14" i="1" s="1"/>
  <c r="C6" i="1"/>
  <c r="B6" i="1"/>
  <c r="C4" i="1"/>
  <c r="D4" i="1"/>
  <c r="M5" i="8" s="1"/>
  <c r="D5" i="1"/>
  <c r="M6" i="8" s="1"/>
  <c r="D6" i="1"/>
  <c r="M7" i="8" s="1"/>
  <c r="D7" i="1"/>
  <c r="M8" i="8" s="1"/>
  <c r="D8" i="1"/>
  <c r="M9" i="8" s="1"/>
  <c r="D9" i="1"/>
  <c r="M10" i="8" s="1"/>
  <c r="F4" i="1"/>
  <c r="F6" i="1"/>
  <c r="F14" i="1"/>
  <c r="E14" i="1"/>
  <c r="F15" i="1"/>
  <c r="E15" i="1"/>
  <c r="F16" i="1"/>
  <c r="E16" i="1"/>
  <c r="F17" i="1"/>
  <c r="E17" i="1"/>
  <c r="F18" i="1"/>
  <c r="E18" i="1"/>
  <c r="F19" i="1"/>
  <c r="E19" i="1"/>
  <c r="F20" i="1"/>
  <c r="E20" i="1"/>
  <c r="F21" i="1"/>
  <c r="E21" i="1"/>
  <c r="F22" i="1"/>
  <c r="E22" i="1"/>
  <c r="F23" i="1"/>
  <c r="E23" i="1"/>
  <c r="F24" i="1"/>
  <c r="E24" i="1"/>
  <c r="F25" i="1"/>
  <c r="E25" i="1"/>
  <c r="F26" i="1"/>
  <c r="E26" i="1"/>
  <c r="F27" i="1"/>
  <c r="E27" i="1"/>
  <c r="F28" i="1"/>
  <c r="E28" i="1"/>
  <c r="F29" i="1"/>
  <c r="E29" i="1"/>
  <c r="F30" i="1"/>
  <c r="E30" i="1"/>
  <c r="F31" i="1"/>
  <c r="E31" i="1"/>
  <c r="F32" i="1"/>
  <c r="E32" i="1"/>
  <c r="F33" i="1"/>
  <c r="E33" i="1"/>
  <c r="F34" i="1"/>
  <c r="E34" i="1"/>
  <c r="F35" i="1"/>
  <c r="E35" i="1"/>
  <c r="F36" i="1"/>
  <c r="E36" i="1"/>
  <c r="F37" i="1"/>
  <c r="E37" i="1"/>
  <c r="F38" i="1"/>
  <c r="E38" i="1"/>
  <c r="F39" i="1"/>
  <c r="E39" i="1"/>
  <c r="F40" i="1"/>
  <c r="E40" i="1"/>
  <c r="F41" i="1"/>
  <c r="E41" i="1"/>
  <c r="F42" i="1"/>
  <c r="E42" i="1"/>
  <c r="F43" i="1"/>
  <c r="E43" i="1"/>
  <c r="F44" i="1"/>
  <c r="E44" i="1"/>
  <c r="F45" i="1"/>
  <c r="E45" i="1"/>
  <c r="F46" i="1"/>
  <c r="E46" i="1"/>
  <c r="F47" i="1"/>
  <c r="E47" i="1"/>
  <c r="F48" i="1"/>
  <c r="E48" i="1"/>
  <c r="F49" i="1"/>
  <c r="E49" i="1"/>
  <c r="F50" i="1"/>
  <c r="E50" i="1"/>
  <c r="F51" i="1"/>
  <c r="E51" i="1"/>
  <c r="F52" i="1"/>
  <c r="E52" i="1"/>
  <c r="F53" i="1"/>
  <c r="E53" i="1"/>
  <c r="F54" i="1"/>
  <c r="E54" i="1"/>
  <c r="F55" i="1"/>
  <c r="E55" i="1"/>
  <c r="F56" i="1"/>
  <c r="E56" i="1"/>
  <c r="F57" i="1"/>
  <c r="E57" i="1"/>
  <c r="F58" i="1"/>
  <c r="E58" i="1"/>
  <c r="F59" i="1"/>
  <c r="E59" i="1"/>
  <c r="F60" i="1"/>
  <c r="E60" i="1"/>
  <c r="F61" i="1"/>
  <c r="E61" i="1"/>
  <c r="F62" i="1"/>
  <c r="E62" i="1"/>
  <c r="F63" i="1"/>
  <c r="E63" i="1"/>
  <c r="F64" i="1"/>
  <c r="E64" i="1"/>
  <c r="F65" i="1"/>
  <c r="E65" i="1"/>
  <c r="F66" i="1"/>
  <c r="E66" i="1"/>
  <c r="F67" i="1"/>
  <c r="E67" i="1"/>
  <c r="F68" i="1"/>
  <c r="E68" i="1"/>
  <c r="F69" i="1"/>
  <c r="E69" i="1"/>
  <c r="F70" i="1"/>
  <c r="E70" i="1"/>
  <c r="F71" i="1"/>
  <c r="E71" i="1"/>
  <c r="F72" i="1"/>
  <c r="E72" i="1"/>
  <c r="F73" i="1"/>
  <c r="E73" i="1"/>
  <c r="F74" i="1"/>
  <c r="E74" i="1"/>
  <c r="F75" i="1"/>
  <c r="E75" i="1"/>
  <c r="F76" i="1"/>
  <c r="E76" i="1"/>
  <c r="F77" i="1"/>
  <c r="E77" i="1"/>
  <c r="F78" i="1"/>
  <c r="E78" i="1"/>
  <c r="F79" i="1"/>
  <c r="E79" i="1"/>
  <c r="F80" i="1"/>
  <c r="E80" i="1"/>
  <c r="F81" i="1"/>
  <c r="E81" i="1"/>
  <c r="F82" i="1"/>
  <c r="E82" i="1"/>
  <c r="F83" i="1"/>
  <c r="E83" i="1"/>
  <c r="F84" i="1"/>
  <c r="E84" i="1"/>
  <c r="F85" i="1"/>
  <c r="E85" i="1"/>
  <c r="F86" i="1"/>
  <c r="E86" i="1"/>
  <c r="F87" i="1"/>
  <c r="E87" i="1"/>
  <c r="F88" i="1"/>
  <c r="E88" i="1"/>
  <c r="F89" i="1"/>
  <c r="E89" i="1"/>
  <c r="F90" i="1"/>
  <c r="E90" i="1"/>
  <c r="F91" i="1"/>
  <c r="E91" i="1"/>
  <c r="F92" i="1"/>
  <c r="E92" i="1"/>
  <c r="F93" i="1"/>
  <c r="E93" i="1"/>
  <c r="F94" i="1"/>
  <c r="E94" i="1"/>
  <c r="F95" i="1"/>
  <c r="E95" i="1"/>
  <c r="F96" i="1"/>
  <c r="E96" i="1"/>
  <c r="F97" i="1"/>
  <c r="E97" i="1"/>
  <c r="F98" i="1"/>
  <c r="E98" i="1"/>
  <c r="F99" i="1"/>
  <c r="E99" i="1"/>
  <c r="F100" i="1"/>
  <c r="E100" i="1"/>
  <c r="F101" i="1"/>
  <c r="E101" i="1"/>
  <c r="F102" i="1"/>
  <c r="E102" i="1"/>
  <c r="F103" i="1"/>
  <c r="E103" i="1"/>
  <c r="F104" i="1"/>
  <c r="E104" i="1"/>
  <c r="F105" i="1"/>
  <c r="E105" i="1"/>
  <c r="F106" i="1"/>
  <c r="E106" i="1"/>
  <c r="F107" i="1"/>
  <c r="E107" i="1"/>
  <c r="F108" i="1"/>
  <c r="E108" i="1"/>
  <c r="F109" i="1"/>
  <c r="E109" i="1"/>
  <c r="F110" i="1"/>
  <c r="E110" i="1"/>
  <c r="F111" i="1"/>
  <c r="E111" i="1"/>
  <c r="F112" i="1"/>
  <c r="E112" i="1"/>
  <c r="F113" i="1"/>
  <c r="E113" i="1"/>
  <c r="F114" i="1"/>
  <c r="E114" i="1"/>
  <c r="F115" i="1"/>
  <c r="E115" i="1"/>
  <c r="F116" i="1"/>
  <c r="E116" i="1"/>
  <c r="F117" i="1"/>
  <c r="E117" i="1"/>
  <c r="F118" i="1"/>
  <c r="E118" i="1"/>
  <c r="F119" i="1"/>
  <c r="E119" i="1"/>
  <c r="F120" i="1"/>
  <c r="E120" i="1"/>
  <c r="F121" i="1"/>
  <c r="E121" i="1"/>
  <c r="F122" i="1"/>
  <c r="E122" i="1"/>
  <c r="F123" i="1"/>
  <c r="E123" i="1"/>
  <c r="F124" i="1"/>
  <c r="E124" i="1"/>
  <c r="F125" i="1"/>
  <c r="E125" i="1"/>
  <c r="F126" i="1"/>
  <c r="E126" i="1"/>
  <c r="F127" i="1"/>
  <c r="E127" i="1"/>
  <c r="F128" i="1"/>
  <c r="E128" i="1"/>
  <c r="F129" i="1"/>
  <c r="E129" i="1"/>
  <c r="F130" i="1"/>
  <c r="E130" i="1"/>
  <c r="F131" i="1"/>
  <c r="E131" i="1"/>
  <c r="F132" i="1"/>
  <c r="E132" i="1"/>
  <c r="F133" i="1"/>
  <c r="E133" i="1"/>
  <c r="F134" i="1"/>
  <c r="E134" i="1"/>
  <c r="F135" i="1"/>
  <c r="E135" i="1"/>
  <c r="F136" i="1"/>
  <c r="E136" i="1"/>
  <c r="F137" i="1"/>
  <c r="E137" i="1"/>
  <c r="F138" i="1"/>
  <c r="E138" i="1"/>
  <c r="F139" i="1"/>
  <c r="E139" i="1"/>
  <c r="F140" i="1"/>
  <c r="E140" i="1"/>
  <c r="F141" i="1"/>
  <c r="E141" i="1"/>
  <c r="F142" i="1"/>
  <c r="E142" i="1"/>
  <c r="F143" i="1"/>
  <c r="E143" i="1"/>
  <c r="F144" i="1"/>
  <c r="E144" i="1"/>
  <c r="F145" i="1"/>
  <c r="E145" i="1"/>
  <c r="F146" i="1"/>
  <c r="E146" i="1"/>
  <c r="F147" i="1"/>
  <c r="E147" i="1"/>
  <c r="F148" i="1"/>
  <c r="E148" i="1"/>
  <c r="F149" i="1"/>
  <c r="E149" i="1"/>
  <c r="F150" i="1"/>
  <c r="E150" i="1"/>
  <c r="F151" i="1"/>
  <c r="E151" i="1"/>
  <c r="F152" i="1"/>
  <c r="E152" i="1"/>
  <c r="F153" i="1"/>
  <c r="E153" i="1"/>
  <c r="F154" i="1"/>
  <c r="E154" i="1"/>
  <c r="F155" i="1"/>
  <c r="E155" i="1"/>
  <c r="F156" i="1"/>
  <c r="E156" i="1"/>
  <c r="F157" i="1"/>
  <c r="E157" i="1"/>
  <c r="F158" i="1"/>
  <c r="E158" i="1"/>
  <c r="F159" i="1"/>
  <c r="E159" i="1"/>
  <c r="F160" i="1"/>
  <c r="E160" i="1"/>
  <c r="F161" i="1"/>
  <c r="E161" i="1"/>
  <c r="F162" i="1"/>
  <c r="E162" i="1"/>
  <c r="F163" i="1"/>
  <c r="E163" i="1"/>
  <c r="F164" i="1"/>
  <c r="E164" i="1"/>
  <c r="F165" i="1"/>
  <c r="E165" i="1"/>
  <c r="F166" i="1"/>
  <c r="E166" i="1"/>
  <c r="F167" i="1"/>
  <c r="E167" i="1"/>
  <c r="F168" i="1"/>
  <c r="E168" i="1"/>
  <c r="F169" i="1"/>
  <c r="E169" i="1"/>
  <c r="F170" i="1"/>
  <c r="E170" i="1"/>
  <c r="F171" i="1"/>
  <c r="E171" i="1"/>
  <c r="F172" i="1"/>
  <c r="E172" i="1"/>
  <c r="F173" i="1"/>
  <c r="E173" i="1"/>
  <c r="F174" i="1"/>
  <c r="E174" i="1"/>
  <c r="F175" i="1"/>
  <c r="E175" i="1"/>
  <c r="F176" i="1"/>
  <c r="E176" i="1"/>
  <c r="F177" i="1"/>
  <c r="E177" i="1"/>
  <c r="F178" i="1"/>
  <c r="E178" i="1"/>
  <c r="F179" i="1"/>
  <c r="E179" i="1"/>
  <c r="F180" i="1"/>
  <c r="E180" i="1"/>
  <c r="F181" i="1"/>
  <c r="E181" i="1"/>
  <c r="F182" i="1"/>
  <c r="E182" i="1"/>
  <c r="F183" i="1"/>
  <c r="E183" i="1"/>
  <c r="F184" i="1"/>
  <c r="E184" i="1"/>
  <c r="F185" i="1"/>
  <c r="E185" i="1"/>
  <c r="F186" i="1"/>
  <c r="E186" i="1"/>
  <c r="F187" i="1"/>
  <c r="E187" i="1"/>
  <c r="F188" i="1"/>
  <c r="E188" i="1"/>
  <c r="F189" i="1"/>
  <c r="E189" i="1"/>
  <c r="F190" i="1"/>
  <c r="E190" i="1"/>
  <c r="F191" i="1"/>
  <c r="E191" i="1"/>
  <c r="F192" i="1"/>
  <c r="E192" i="1"/>
  <c r="F193" i="1"/>
  <c r="E193" i="1"/>
  <c r="F195" i="1"/>
  <c r="E195" i="1"/>
  <c r="F196" i="1"/>
  <c r="E196" i="1"/>
  <c r="F197" i="1"/>
  <c r="E197" i="1"/>
  <c r="F198" i="1"/>
  <c r="E198" i="1"/>
  <c r="F199" i="1"/>
  <c r="E199" i="1"/>
  <c r="F200" i="1"/>
  <c r="E200" i="1"/>
  <c r="D10" i="1"/>
  <c r="M11" i="8" s="1"/>
  <c r="F7" i="1"/>
  <c r="E5" i="1"/>
  <c r="X7" i="1"/>
  <c r="D11" i="1"/>
  <c r="M12" i="8" s="1"/>
  <c r="D12" i="1"/>
  <c r="M13" i="8" s="1"/>
  <c r="D13" i="1"/>
  <c r="M14" i="8" s="1"/>
  <c r="B13" i="1"/>
  <c r="C12" i="1"/>
  <c r="I12" i="1" s="1"/>
  <c r="B10" i="1"/>
  <c r="C8" i="1"/>
  <c r="I8" i="1" s="1"/>
  <c r="B8" i="1"/>
  <c r="B5" i="1"/>
  <c r="C29" i="15"/>
  <c r="B29" i="15"/>
  <c r="C28" i="15"/>
  <c r="B28" i="15"/>
  <c r="C27" i="15"/>
  <c r="B27" i="15"/>
  <c r="C26" i="15"/>
  <c r="B26" i="15"/>
  <c r="C25" i="15"/>
  <c r="B25" i="15"/>
  <c r="C24" i="15"/>
  <c r="B24" i="15"/>
  <c r="C23" i="15"/>
  <c r="B23" i="15"/>
  <c r="C22" i="15"/>
  <c r="B22" i="15"/>
  <c r="C21" i="15"/>
  <c r="B21" i="15"/>
  <c r="C20" i="15"/>
  <c r="B20" i="15"/>
  <c r="E18" i="15"/>
  <c r="F18" i="15"/>
  <c r="G18" i="15"/>
  <c r="H18" i="15"/>
  <c r="I18" i="15"/>
  <c r="J18" i="15"/>
  <c r="K18" i="15"/>
  <c r="L18" i="15"/>
  <c r="M18" i="15"/>
  <c r="N18" i="15"/>
  <c r="O18" i="15"/>
  <c r="C13" i="15"/>
  <c r="B13" i="15"/>
  <c r="C12" i="15"/>
  <c r="B12" i="15"/>
  <c r="C11" i="15"/>
  <c r="B11" i="15"/>
  <c r="C10" i="15"/>
  <c r="B10" i="15"/>
  <c r="C9" i="15"/>
  <c r="B9" i="15"/>
  <c r="C8" i="15"/>
  <c r="B8" i="15"/>
  <c r="C7" i="15"/>
  <c r="B7" i="15"/>
  <c r="C6" i="15"/>
  <c r="B6" i="15"/>
  <c r="C5" i="15"/>
  <c r="C4" i="15"/>
  <c r="F2" i="15"/>
  <c r="G2" i="15"/>
  <c r="H2" i="15"/>
  <c r="I2" i="15"/>
  <c r="J2" i="15"/>
  <c r="K2" i="15"/>
  <c r="L2" i="15"/>
  <c r="M2" i="15"/>
  <c r="N2" i="15"/>
  <c r="L205" i="2"/>
  <c r="X1" i="11"/>
  <c r="Z1" i="11"/>
  <c r="P205" i="2"/>
  <c r="Q205" i="2"/>
  <c r="S205" i="2"/>
  <c r="T205" i="2"/>
  <c r="AH1" i="11"/>
  <c r="AJ1" i="11"/>
  <c r="Z205" i="2"/>
  <c r="AA205" i="2"/>
  <c r="AB205" i="2"/>
  <c r="AR1" i="11"/>
  <c r="AV1" i="11"/>
  <c r="AL205" i="2"/>
  <c r="BA1" i="11"/>
  <c r="BB1" i="11"/>
  <c r="AV205" i="2"/>
  <c r="BH1" i="11"/>
  <c r="BL1" i="11"/>
  <c r="BP1" i="11"/>
  <c r="BF205" i="2"/>
  <c r="BR1" i="11"/>
  <c r="BS1" i="11"/>
  <c r="AB2" i="11"/>
  <c r="AC2" i="11"/>
  <c r="AD2" i="11"/>
  <c r="AE2" i="11"/>
  <c r="AF2" i="11"/>
  <c r="AG2" i="11"/>
  <c r="AH2" i="11"/>
  <c r="AJ2" i="11"/>
  <c r="AK2" i="11"/>
  <c r="AM2" i="11"/>
  <c r="AN2" i="11"/>
  <c r="AO2" i="11"/>
  <c r="AP2" i="11"/>
  <c r="AR2" i="11"/>
  <c r="AS2" i="11"/>
  <c r="AT2" i="11"/>
  <c r="AV2" i="11"/>
  <c r="AW2" i="11"/>
  <c r="AX2" i="11"/>
  <c r="AY2" i="11"/>
  <c r="AZ2" i="11"/>
  <c r="BB2" i="11"/>
  <c r="BC2" i="11"/>
  <c r="BD2" i="11"/>
  <c r="BF2" i="11"/>
  <c r="BH2" i="11"/>
  <c r="BJ2" i="11"/>
  <c r="BK2" i="11"/>
  <c r="BL2" i="11"/>
  <c r="BM2" i="11"/>
  <c r="BN2" i="11"/>
  <c r="BP2" i="11"/>
  <c r="BR2" i="11"/>
  <c r="BS2" i="11"/>
  <c r="BT2" i="11"/>
  <c r="BU2" i="11"/>
  <c r="BV2" i="11"/>
  <c r="AA2" i="11"/>
  <c r="AD205" i="2"/>
  <c r="AE205" i="2"/>
  <c r="AQ205" i="2"/>
  <c r="AR205" i="2"/>
  <c r="AU205" i="2"/>
  <c r="BD205" i="2"/>
  <c r="BH205" i="2"/>
  <c r="BM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67" i="3"/>
  <c r="BM68" i="3"/>
  <c r="BM69" i="3"/>
  <c r="BM70" i="3"/>
  <c r="BM71" i="3"/>
  <c r="BM72" i="3"/>
  <c r="BM73" i="3"/>
  <c r="BM74" i="3"/>
  <c r="BM75" i="3"/>
  <c r="BM76" i="3"/>
  <c r="BM77" i="3"/>
  <c r="BM78" i="3"/>
  <c r="BM79" i="3"/>
  <c r="BM80" i="3"/>
  <c r="BM81" i="3"/>
  <c r="BM82" i="3"/>
  <c r="BM83" i="3"/>
  <c r="BM84" i="3"/>
  <c r="BM85" i="3"/>
  <c r="BM86" i="3"/>
  <c r="BM87" i="3"/>
  <c r="BM88" i="3"/>
  <c r="BM89" i="3"/>
  <c r="BM90" i="3"/>
  <c r="BM91" i="3"/>
  <c r="BM92" i="3"/>
  <c r="BM93" i="3"/>
  <c r="BM94" i="3"/>
  <c r="BM95" i="3"/>
  <c r="BM96" i="3"/>
  <c r="BM97" i="3"/>
  <c r="BM98" i="3"/>
  <c r="BM99" i="3"/>
  <c r="BM100" i="3"/>
  <c r="BM101" i="3"/>
  <c r="BM102" i="3"/>
  <c r="BM103" i="3"/>
  <c r="BM104" i="3"/>
  <c r="BM105" i="3"/>
  <c r="BM106" i="3"/>
  <c r="BM107" i="3"/>
  <c r="BM108" i="3"/>
  <c r="BM109" i="3"/>
  <c r="BM110" i="3"/>
  <c r="BM111" i="3"/>
  <c r="BM112" i="3"/>
  <c r="BM113" i="3"/>
  <c r="BM114" i="3"/>
  <c r="BM115" i="3"/>
  <c r="BM116" i="3"/>
  <c r="BM117" i="3"/>
  <c r="BM118" i="3"/>
  <c r="BM119" i="3"/>
  <c r="BM120" i="3"/>
  <c r="BM121" i="3"/>
  <c r="BM122" i="3"/>
  <c r="BM123" i="3"/>
  <c r="BM124" i="3"/>
  <c r="BM125" i="3"/>
  <c r="BM126" i="3"/>
  <c r="BM127" i="3"/>
  <c r="BM128" i="3"/>
  <c r="BM129" i="3"/>
  <c r="BM130" i="3"/>
  <c r="BM131" i="3"/>
  <c r="BM132" i="3"/>
  <c r="BM133" i="3"/>
  <c r="BM134" i="3"/>
  <c r="BM135" i="3"/>
  <c r="BM136" i="3"/>
  <c r="BM137" i="3"/>
  <c r="BM138" i="3"/>
  <c r="BM139" i="3"/>
  <c r="BM140" i="3"/>
  <c r="BM141" i="3"/>
  <c r="BM142" i="3"/>
  <c r="BM143" i="3"/>
  <c r="BM144" i="3"/>
  <c r="BM145" i="3"/>
  <c r="BM146" i="3"/>
  <c r="BM147" i="3"/>
  <c r="BM148" i="3"/>
  <c r="BM149" i="3"/>
  <c r="BM150" i="3"/>
  <c r="BM151" i="3"/>
  <c r="BM152" i="3"/>
  <c r="BM153" i="3"/>
  <c r="BM154" i="3"/>
  <c r="BM155" i="3"/>
  <c r="BM156" i="3"/>
  <c r="BM157" i="3"/>
  <c r="BM158" i="3"/>
  <c r="BM159" i="3"/>
  <c r="BM160" i="3"/>
  <c r="BM161" i="3"/>
  <c r="BM162" i="3"/>
  <c r="BM163" i="3"/>
  <c r="BM164" i="3"/>
  <c r="BM165" i="3"/>
  <c r="BM166" i="3"/>
  <c r="BM167" i="3"/>
  <c r="BM168" i="3"/>
  <c r="BM169" i="3"/>
  <c r="BM170" i="3"/>
  <c r="BM171" i="3"/>
  <c r="BM172" i="3"/>
  <c r="BM173" i="3"/>
  <c r="BM174" i="3"/>
  <c r="BM175" i="3"/>
  <c r="BM176" i="3"/>
  <c r="BM177" i="3"/>
  <c r="BM178" i="3"/>
  <c r="BM179" i="3"/>
  <c r="BM180" i="3"/>
  <c r="BM181" i="3"/>
  <c r="BM182" i="3"/>
  <c r="BM183" i="3"/>
  <c r="BM184" i="3"/>
  <c r="BM185" i="3"/>
  <c r="BM186" i="3"/>
  <c r="BM187" i="3"/>
  <c r="BM188" i="3"/>
  <c r="BM189" i="3"/>
  <c r="BM190" i="3"/>
  <c r="BM191" i="3"/>
  <c r="BM192" i="3"/>
  <c r="BM193" i="3"/>
  <c r="BM194" i="3"/>
  <c r="BM195" i="3"/>
  <c r="BM196" i="3"/>
  <c r="BM197" i="3"/>
  <c r="BM198" i="3"/>
  <c r="BM199" i="3"/>
  <c r="BM200" i="3"/>
  <c r="BM201" i="3"/>
  <c r="BL6" i="2"/>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C205" i="2"/>
  <c r="N4" i="11"/>
  <c r="N5" i="11"/>
  <c r="N6" i="11"/>
  <c r="D14" i="1"/>
  <c r="M15" i="8" s="1"/>
  <c r="D15" i="1"/>
  <c r="M16" i="8" s="1"/>
  <c r="D16" i="1"/>
  <c r="M17" i="8" s="1"/>
  <c r="D17" i="1"/>
  <c r="M18" i="8" s="1"/>
  <c r="D18" i="1"/>
  <c r="M19" i="8" s="1"/>
  <c r="D19" i="1"/>
  <c r="M20" i="8" s="1"/>
  <c r="D20" i="1"/>
  <c r="M21" i="8" s="1"/>
  <c r="D21" i="1"/>
  <c r="M22" i="8"/>
  <c r="D22" i="1"/>
  <c r="M23" i="8"/>
  <c r="D23" i="1"/>
  <c r="M24" i="8"/>
  <c r="D24" i="1"/>
  <c r="M25" i="8"/>
  <c r="D25" i="1"/>
  <c r="M26" i="8"/>
  <c r="D26" i="1"/>
  <c r="M27" i="8"/>
  <c r="D27" i="1"/>
  <c r="M28" i="8"/>
  <c r="D28" i="1"/>
  <c r="M29" i="8"/>
  <c r="D29" i="1"/>
  <c r="M30" i="8"/>
  <c r="D30" i="1"/>
  <c r="M31" i="8"/>
  <c r="D31" i="1"/>
  <c r="M32" i="8"/>
  <c r="D32" i="1"/>
  <c r="M33" i="8"/>
  <c r="D33" i="1"/>
  <c r="M34" i="8"/>
  <c r="D34" i="1"/>
  <c r="M35" i="8"/>
  <c r="D35" i="1"/>
  <c r="M36" i="8"/>
  <c r="D36" i="1"/>
  <c r="M37" i="8"/>
  <c r="D37" i="1"/>
  <c r="M38" i="8"/>
  <c r="D38" i="1"/>
  <c r="M39" i="8"/>
  <c r="D39" i="1"/>
  <c r="M40" i="8"/>
  <c r="D40" i="1"/>
  <c r="M41" i="8"/>
  <c r="D41" i="1"/>
  <c r="M42" i="8"/>
  <c r="D42" i="1"/>
  <c r="M43" i="8"/>
  <c r="D43" i="1"/>
  <c r="M44" i="8"/>
  <c r="D44" i="1"/>
  <c r="M45" i="8"/>
  <c r="D45" i="1"/>
  <c r="M46" i="8"/>
  <c r="D46" i="1"/>
  <c r="M47" i="8"/>
  <c r="D47" i="1"/>
  <c r="M48" i="8"/>
  <c r="D48" i="1"/>
  <c r="M49" i="8"/>
  <c r="D49" i="1"/>
  <c r="M50" i="8"/>
  <c r="D50" i="1"/>
  <c r="M51" i="8"/>
  <c r="D51" i="1"/>
  <c r="M52" i="8"/>
  <c r="D52" i="1"/>
  <c r="M53" i="8"/>
  <c r="D53" i="1"/>
  <c r="M54" i="8"/>
  <c r="D54" i="1"/>
  <c r="M55" i="8"/>
  <c r="D55" i="1"/>
  <c r="M56" i="8"/>
  <c r="D56" i="1"/>
  <c r="M57" i="8"/>
  <c r="D57" i="1"/>
  <c r="M58" i="8"/>
  <c r="D58" i="1"/>
  <c r="M59" i="8"/>
  <c r="D59" i="1"/>
  <c r="M60" i="8"/>
  <c r="D60" i="1"/>
  <c r="M61" i="8"/>
  <c r="D61" i="1"/>
  <c r="M62" i="8"/>
  <c r="D62" i="1"/>
  <c r="M63" i="8"/>
  <c r="D63" i="1"/>
  <c r="M64" i="8"/>
  <c r="D64" i="1"/>
  <c r="M65" i="8"/>
  <c r="D65" i="1"/>
  <c r="M66" i="8"/>
  <c r="D66" i="1"/>
  <c r="M67" i="8"/>
  <c r="D67" i="1"/>
  <c r="M68" i="8"/>
  <c r="D68" i="1"/>
  <c r="M69" i="8"/>
  <c r="D69" i="1"/>
  <c r="M70" i="8"/>
  <c r="D70" i="1"/>
  <c r="M71" i="8"/>
  <c r="D71" i="1"/>
  <c r="M72" i="8"/>
  <c r="D72" i="1"/>
  <c r="M73" i="8"/>
  <c r="D73" i="1"/>
  <c r="M74" i="8"/>
  <c r="D74" i="1"/>
  <c r="M75" i="8"/>
  <c r="D75" i="1"/>
  <c r="M76" i="8"/>
  <c r="D76" i="1"/>
  <c r="M77" i="8"/>
  <c r="D77" i="1"/>
  <c r="M78" i="8"/>
  <c r="D78" i="1"/>
  <c r="M79" i="8"/>
  <c r="D79" i="1"/>
  <c r="M80" i="8"/>
  <c r="D80" i="1"/>
  <c r="M81" i="8"/>
  <c r="D81" i="1"/>
  <c r="M82" i="8"/>
  <c r="D82" i="1"/>
  <c r="M83" i="8"/>
  <c r="D83" i="1"/>
  <c r="M84" i="8"/>
  <c r="D84" i="1"/>
  <c r="M85" i="8"/>
  <c r="D85" i="1"/>
  <c r="M86" i="8"/>
  <c r="D86" i="1"/>
  <c r="M87" i="8"/>
  <c r="D87" i="1"/>
  <c r="M88" i="8"/>
  <c r="D88" i="1"/>
  <c r="M89" i="8"/>
  <c r="D89" i="1"/>
  <c r="M90" i="8"/>
  <c r="D90" i="1"/>
  <c r="M91" i="8"/>
  <c r="D91" i="1"/>
  <c r="M92" i="8"/>
  <c r="D92" i="1"/>
  <c r="M93" i="8"/>
  <c r="D93" i="1"/>
  <c r="M94" i="8"/>
  <c r="D94" i="1"/>
  <c r="M95" i="8"/>
  <c r="D95" i="1"/>
  <c r="M96" i="8"/>
  <c r="D96" i="1"/>
  <c r="M97" i="8"/>
  <c r="D97" i="1"/>
  <c r="M98" i="8"/>
  <c r="D98" i="1"/>
  <c r="M99" i="8"/>
  <c r="D99" i="1"/>
  <c r="M100" i="8"/>
  <c r="D100" i="1"/>
  <c r="M101" i="8"/>
  <c r="D101" i="1"/>
  <c r="M102" i="8"/>
  <c r="D102" i="1"/>
  <c r="M103" i="8"/>
  <c r="D103" i="1"/>
  <c r="M104" i="8"/>
  <c r="D104" i="1"/>
  <c r="M105" i="8"/>
  <c r="D105" i="1"/>
  <c r="M106" i="8"/>
  <c r="D106" i="1"/>
  <c r="M107" i="8"/>
  <c r="D107" i="1"/>
  <c r="M108" i="8"/>
  <c r="D108" i="1"/>
  <c r="M109" i="8"/>
  <c r="D109" i="1"/>
  <c r="M110" i="8"/>
  <c r="D110" i="1"/>
  <c r="M111" i="8"/>
  <c r="D111" i="1"/>
  <c r="M112" i="8"/>
  <c r="D112" i="1"/>
  <c r="M113" i="8"/>
  <c r="D113" i="1"/>
  <c r="M114" i="8"/>
  <c r="D114" i="1"/>
  <c r="M115" i="8"/>
  <c r="D115" i="1"/>
  <c r="M116" i="8"/>
  <c r="D116" i="1"/>
  <c r="M117" i="8"/>
  <c r="D117" i="1"/>
  <c r="M118" i="8"/>
  <c r="D118" i="1"/>
  <c r="M119" i="8"/>
  <c r="D119" i="1"/>
  <c r="M120" i="8"/>
  <c r="D120" i="1"/>
  <c r="M121" i="8"/>
  <c r="D121" i="1"/>
  <c r="M122" i="8"/>
  <c r="D122" i="1"/>
  <c r="M123" i="8"/>
  <c r="D123" i="1"/>
  <c r="M124" i="8"/>
  <c r="D124" i="1"/>
  <c r="M125" i="8"/>
  <c r="D125" i="1"/>
  <c r="M126" i="8"/>
  <c r="D126" i="1"/>
  <c r="M127" i="8"/>
  <c r="D127" i="1"/>
  <c r="M128" i="8"/>
  <c r="D128" i="1"/>
  <c r="M129" i="8"/>
  <c r="D129" i="1"/>
  <c r="M130" i="8"/>
  <c r="D130" i="1"/>
  <c r="M131" i="8"/>
  <c r="D131" i="1"/>
  <c r="M132" i="8"/>
  <c r="D132" i="1"/>
  <c r="M133" i="8"/>
  <c r="D133" i="1"/>
  <c r="M134" i="8"/>
  <c r="D134" i="1"/>
  <c r="M135" i="8"/>
  <c r="D135" i="1"/>
  <c r="M136" i="8"/>
  <c r="D136" i="1"/>
  <c r="M137" i="8"/>
  <c r="D137" i="1"/>
  <c r="M138" i="8"/>
  <c r="D138" i="1"/>
  <c r="M139" i="8"/>
  <c r="D139" i="1"/>
  <c r="M140" i="8"/>
  <c r="D140" i="1"/>
  <c r="M141" i="8"/>
  <c r="D141" i="1"/>
  <c r="M142" i="8"/>
  <c r="D142" i="1"/>
  <c r="M143" i="8"/>
  <c r="D143" i="1"/>
  <c r="M144" i="8"/>
  <c r="D144" i="1"/>
  <c r="M145" i="8"/>
  <c r="D145" i="1"/>
  <c r="M146" i="8"/>
  <c r="D146" i="1"/>
  <c r="M147" i="8"/>
  <c r="D147" i="1"/>
  <c r="M148" i="8"/>
  <c r="D148" i="1"/>
  <c r="M149" i="8"/>
  <c r="D149" i="1"/>
  <c r="M150" i="8"/>
  <c r="D150" i="1"/>
  <c r="M151" i="8"/>
  <c r="D151" i="1"/>
  <c r="M152" i="8"/>
  <c r="D152" i="1"/>
  <c r="M153" i="8"/>
  <c r="D153" i="1"/>
  <c r="M154" i="8"/>
  <c r="D154" i="1"/>
  <c r="M155" i="8"/>
  <c r="D155" i="1"/>
  <c r="M156" i="8"/>
  <c r="D156" i="1"/>
  <c r="M157" i="8"/>
  <c r="D157" i="1"/>
  <c r="M158" i="8"/>
  <c r="D158" i="1"/>
  <c r="M159" i="8"/>
  <c r="D159" i="1"/>
  <c r="M160" i="8"/>
  <c r="D160" i="1"/>
  <c r="M161" i="8"/>
  <c r="D161" i="1"/>
  <c r="M162" i="8"/>
  <c r="D162" i="1"/>
  <c r="M163" i="8"/>
  <c r="D163" i="1"/>
  <c r="M164" i="8"/>
  <c r="D164" i="1"/>
  <c r="M165" i="8"/>
  <c r="D165" i="1"/>
  <c r="M166" i="8"/>
  <c r="D166" i="1"/>
  <c r="M167" i="8"/>
  <c r="D167" i="1"/>
  <c r="M168" i="8"/>
  <c r="D168" i="1"/>
  <c r="M169" i="8"/>
  <c r="D169" i="1"/>
  <c r="M170" i="8"/>
  <c r="D170" i="1"/>
  <c r="M171" i="8"/>
  <c r="D171" i="1"/>
  <c r="M172" i="8"/>
  <c r="D172" i="1"/>
  <c r="M173" i="8"/>
  <c r="D173" i="1"/>
  <c r="M174" i="8"/>
  <c r="D174" i="1"/>
  <c r="M175" i="8"/>
  <c r="D175" i="1"/>
  <c r="M176" i="8"/>
  <c r="D176" i="1"/>
  <c r="M177" i="8"/>
  <c r="D177" i="1"/>
  <c r="M178" i="8"/>
  <c r="D178" i="1"/>
  <c r="M179" i="8"/>
  <c r="D179" i="1"/>
  <c r="M180" i="8"/>
  <c r="D180" i="1"/>
  <c r="M181" i="8"/>
  <c r="D181" i="1"/>
  <c r="M182" i="8"/>
  <c r="D182" i="1"/>
  <c r="M183" i="8"/>
  <c r="D183" i="1"/>
  <c r="M184" i="8"/>
  <c r="D184" i="1"/>
  <c r="M185" i="8"/>
  <c r="D185" i="1"/>
  <c r="M186" i="8"/>
  <c r="D186" i="1"/>
  <c r="M187" i="8"/>
  <c r="D187" i="1"/>
  <c r="M188" i="8"/>
  <c r="D188" i="1"/>
  <c r="M189" i="8"/>
  <c r="D189" i="1"/>
  <c r="M190" i="8"/>
  <c r="D190" i="1"/>
  <c r="M191" i="8"/>
  <c r="D191" i="1"/>
  <c r="M192" i="8"/>
  <c r="D192" i="1"/>
  <c r="M193" i="8"/>
  <c r="D193" i="1"/>
  <c r="M194" i="8"/>
  <c r="D194" i="1"/>
  <c r="M195" i="8"/>
  <c r="D195" i="1"/>
  <c r="M196" i="8"/>
  <c r="D196" i="1"/>
  <c r="M197" i="8"/>
  <c r="D197" i="1"/>
  <c r="M198" i="8"/>
  <c r="D198" i="1"/>
  <c r="M199" i="8"/>
  <c r="L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D199" i="1"/>
  <c r="D200" i="1"/>
  <c r="A4" i="1"/>
  <c r="A5" i="1"/>
  <c r="A7" i="1"/>
  <c r="A8" i="1"/>
  <c r="A9" i="1"/>
  <c r="A10" i="1"/>
  <c r="A11" i="1"/>
  <c r="A12"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5" i="2"/>
  <c r="A6"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F3" i="3"/>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AG3" i="3" s="1"/>
  <c r="AH3" i="3" s="1"/>
  <c r="AI3" i="3" s="1"/>
  <c r="AJ3" i="3" s="1"/>
  <c r="AK3" i="3" s="1"/>
  <c r="AL3" i="3" s="1"/>
  <c r="AM3" i="3" s="1"/>
  <c r="AN3" i="3" s="1"/>
  <c r="AO3" i="3" s="1"/>
  <c r="AP3" i="3" s="1"/>
  <c r="AQ3" i="3" s="1"/>
  <c r="AR3" i="3" s="1"/>
  <c r="AS3" i="3" s="1"/>
  <c r="AT3" i="3" s="1"/>
  <c r="AU3" i="3" s="1"/>
  <c r="AV3" i="3" s="1"/>
  <c r="AW3" i="3" s="1"/>
  <c r="AX3" i="3" s="1"/>
  <c r="AY3" i="3" s="1"/>
  <c r="AZ3" i="3" s="1"/>
  <c r="BA3" i="3" s="1"/>
  <c r="BB3" i="3" s="1"/>
  <c r="BC3" i="3" s="1"/>
  <c r="BD3" i="3" s="1"/>
  <c r="BE3" i="3" s="1"/>
  <c r="BF3" i="3" s="1"/>
  <c r="BG3" i="3" s="1"/>
  <c r="BH3" i="3" s="1"/>
  <c r="BI3" i="3" s="1"/>
  <c r="BJ3" i="3" s="1"/>
  <c r="BK3" i="3" s="1"/>
  <c r="BL3" i="3" s="1"/>
  <c r="E3" i="2"/>
  <c r="F3" i="2" s="1"/>
  <c r="G3" i="2" s="1"/>
  <c r="H3" i="2" s="1"/>
  <c r="I3" i="2" s="1"/>
  <c r="J3" i="2" s="1"/>
  <c r="K3" i="2" s="1"/>
  <c r="L3" i="2" s="1"/>
  <c r="M3" i="2" s="1"/>
  <c r="N3" i="2" s="1"/>
  <c r="O3" i="2" s="1"/>
  <c r="P3" i="2" s="1"/>
  <c r="Q3" i="2" s="1"/>
  <c r="R3" i="2" s="1"/>
  <c r="S3" i="2" s="1"/>
  <c r="T3" i="2" s="1"/>
  <c r="U3" i="2" s="1"/>
  <c r="V3" i="2" s="1"/>
  <c r="W3" i="2" s="1"/>
  <c r="X3" i="2" s="1"/>
  <c r="Y3" i="2" s="1"/>
  <c r="Z3" i="2" s="1"/>
  <c r="AA3" i="2" s="1"/>
  <c r="AB3" i="2" s="1"/>
  <c r="AC3" i="2" s="1"/>
  <c r="AD3" i="2" s="1"/>
  <c r="AE3" i="2" s="1"/>
  <c r="AF3" i="2" s="1"/>
  <c r="AG3" i="2" s="1"/>
  <c r="AH3" i="2" s="1"/>
  <c r="AI3" i="2" s="1"/>
  <c r="AJ3" i="2" s="1"/>
  <c r="AK3" i="2" s="1"/>
  <c r="AL3" i="2" s="1"/>
  <c r="AM3" i="2" s="1"/>
  <c r="AN3" i="2" s="1"/>
  <c r="AO3" i="2" s="1"/>
  <c r="AP3" i="2" s="1"/>
  <c r="AQ3" i="2" s="1"/>
  <c r="AR3" i="2" s="1"/>
  <c r="AS3" i="2" s="1"/>
  <c r="AT3" i="2" s="1"/>
  <c r="AU3" i="2" s="1"/>
  <c r="AV3" i="2" s="1"/>
  <c r="AW3" i="2" s="1"/>
  <c r="AX3" i="2" s="1"/>
  <c r="AY3" i="2" s="1"/>
  <c r="AZ3" i="2" s="1"/>
  <c r="BA3" i="2" s="1"/>
  <c r="BB3" i="2" s="1"/>
  <c r="BC3" i="2" s="1"/>
  <c r="BD3" i="2" s="1"/>
  <c r="BE3" i="2" s="1"/>
  <c r="BF3" i="2" s="1"/>
  <c r="BG3" i="2" s="1"/>
  <c r="BH3" i="2" s="1"/>
  <c r="BI3" i="2" s="1"/>
  <c r="BJ3" i="2" s="1"/>
  <c r="BK3" i="2" s="1"/>
  <c r="C18" i="1"/>
  <c r="I18" i="1" s="1"/>
  <c r="BY4" i="3"/>
  <c r="BY3" i="3" s="1"/>
  <c r="E9" i="6" s="1"/>
  <c r="E15" i="6" s="1"/>
  <c r="C5" i="1"/>
  <c r="C7" i="1"/>
  <c r="I7" i="1" s="1"/>
  <c r="BV8" i="3"/>
  <c r="BV10" i="3"/>
  <c r="C11" i="1"/>
  <c r="C13" i="1"/>
  <c r="I13" i="1" s="1"/>
  <c r="E11" i="1"/>
  <c r="E13" i="1"/>
  <c r="J13" i="1" s="1"/>
  <c r="E9" i="1"/>
  <c r="N7" i="11"/>
  <c r="BV12" i="3"/>
  <c r="BQ1" i="11"/>
  <c r="BM1" i="11"/>
  <c r="BI1" i="11"/>
  <c r="AP205" i="2"/>
  <c r="AW1" i="11"/>
  <c r="AS1" i="11"/>
  <c r="AH205" i="2"/>
  <c r="AO1" i="11"/>
  <c r="E6" i="1"/>
  <c r="E8" i="1"/>
  <c r="J8" i="1" s="1"/>
  <c r="E10" i="1"/>
  <c r="E12" i="1"/>
  <c r="J12" i="1" s="1"/>
  <c r="C9" i="1"/>
  <c r="BV14" i="3"/>
  <c r="BB205" i="2"/>
  <c r="E4" i="1"/>
  <c r="BF1" i="11"/>
  <c r="AX1" i="11"/>
  <c r="AT1" i="11"/>
  <c r="AP1" i="11"/>
  <c r="B9" i="1"/>
  <c r="B11" i="1"/>
  <c r="AM205" i="2"/>
  <c r="BE205" i="2"/>
  <c r="BA205" i="2"/>
  <c r="AW205" i="2"/>
  <c r="AS205" i="2"/>
  <c r="AO205" i="2"/>
  <c r="AK205" i="2"/>
  <c r="AC205" i="2"/>
  <c r="B12" i="1"/>
  <c r="H12" i="1" s="1"/>
  <c r="F9" i="1"/>
  <c r="B7" i="1"/>
  <c r="H7" i="1" s="1"/>
  <c r="AZ1" i="11"/>
  <c r="F10" i="1"/>
  <c r="K10" i="1" s="1"/>
  <c r="N8" i="11"/>
  <c r="N9" i="11"/>
  <c r="N10" i="11"/>
  <c r="N11" i="11"/>
  <c r="N12" i="11"/>
  <c r="N13" i="11"/>
  <c r="B4" i="1"/>
  <c r="BI2" i="11"/>
  <c r="BE2" i="11"/>
  <c r="N14" i="11"/>
  <c r="BQ2" i="11"/>
  <c r="BN1" i="11"/>
  <c r="BC205" i="2"/>
  <c r="BJ1" i="11"/>
  <c r="AY1" i="11"/>
  <c r="AN205" i="2"/>
  <c r="AU1" i="11"/>
  <c r="BL7" i="2"/>
  <c r="BO2" i="11"/>
  <c r="BX4" i="3"/>
  <c r="BG2" i="11"/>
  <c r="BA2" i="11"/>
  <c r="AT205" i="2"/>
  <c r="BE1" i="11"/>
  <c r="BK205" i="2"/>
  <c r="BV1" i="11"/>
  <c r="BK1" i="11"/>
  <c r="AZ205" i="2"/>
  <c r="BD1" i="11"/>
  <c r="F11" i="1"/>
  <c r="K11" i="1" s="1"/>
  <c r="F13" i="1"/>
  <c r="BO1" i="11"/>
  <c r="BC1" i="11"/>
  <c r="E7" i="1"/>
  <c r="F5" i="1"/>
  <c r="F8" i="1"/>
  <c r="F12" i="1"/>
  <c r="K12" i="1" s="1"/>
  <c r="C10" i="1"/>
  <c r="N15" i="11"/>
  <c r="BL8" i="2"/>
  <c r="BL9" i="2"/>
  <c r="N16" i="11"/>
  <c r="N17" i="11"/>
  <c r="BL10" i="2"/>
  <c r="N18" i="11"/>
  <c r="BL11" i="2"/>
  <c r="BL12" i="2"/>
  <c r="N19" i="11"/>
  <c r="BL13" i="2"/>
  <c r="N20" i="11"/>
  <c r="N21" i="11"/>
  <c r="BL14" i="2"/>
  <c r="BL15" i="2"/>
  <c r="N22" i="11"/>
  <c r="BL16" i="2"/>
  <c r="N23" i="11"/>
  <c r="N24" i="11"/>
  <c r="BL17" i="2"/>
  <c r="BL18" i="2"/>
  <c r="N25" i="11"/>
  <c r="BL19" i="2"/>
  <c r="N26" i="11"/>
  <c r="N27" i="11"/>
  <c r="BL20" i="2"/>
  <c r="BL21" i="2"/>
  <c r="N28" i="11"/>
  <c r="N29" i="11"/>
  <c r="BL22" i="2"/>
  <c r="N30" i="11"/>
  <c r="BL23" i="2"/>
  <c r="BL24" i="2"/>
  <c r="N31" i="11"/>
  <c r="BL25" i="2"/>
  <c r="N32" i="11"/>
  <c r="N33" i="11"/>
  <c r="BL26" i="2"/>
  <c r="N34" i="11"/>
  <c r="BL27" i="2"/>
  <c r="BL28" i="2"/>
  <c r="N35" i="11"/>
  <c r="N36" i="11"/>
  <c r="BL29" i="2"/>
  <c r="BL30" i="2"/>
  <c r="N37" i="11"/>
  <c r="N38" i="11"/>
  <c r="BL31" i="2"/>
  <c r="BL32" i="2"/>
  <c r="N39" i="11"/>
  <c r="N40" i="11"/>
  <c r="BL33" i="2"/>
  <c r="BL34" i="2"/>
  <c r="N41" i="11"/>
  <c r="N42" i="11"/>
  <c r="BL35" i="2"/>
  <c r="BL36" i="2"/>
  <c r="N43" i="11"/>
  <c r="N44" i="11"/>
  <c r="BL37" i="2"/>
  <c r="N45" i="11"/>
  <c r="BL38" i="2"/>
  <c r="N46" i="11"/>
  <c r="BL39" i="2"/>
  <c r="N47" i="11"/>
  <c r="BL40" i="2"/>
  <c r="N48" i="11"/>
  <c r="BL41" i="2"/>
  <c r="N49" i="11"/>
  <c r="BL42" i="2"/>
  <c r="BL43" i="2"/>
  <c r="N50" i="11"/>
  <c r="BL44" i="2"/>
  <c r="N51" i="11"/>
  <c r="BL45" i="2"/>
  <c r="N52" i="11"/>
  <c r="N53" i="11"/>
  <c r="BL46" i="2"/>
  <c r="N54" i="11"/>
  <c r="BL47" i="2"/>
  <c r="N55" i="11"/>
  <c r="BL48" i="2"/>
  <c r="N56" i="11"/>
  <c r="BL49" i="2"/>
  <c r="N57" i="11"/>
  <c r="BL50" i="2"/>
  <c r="BL51" i="2"/>
  <c r="N58" i="11"/>
  <c r="N59" i="11"/>
  <c r="BL52" i="2"/>
  <c r="BL53" i="2"/>
  <c r="N60" i="11"/>
  <c r="N61" i="11"/>
  <c r="BL54" i="2"/>
  <c r="BL55" i="2"/>
  <c r="N62" i="11"/>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73" i="11" l="1"/>
  <c r="N74" i="11"/>
  <c r="J5" i="1"/>
  <c r="BU14" i="3"/>
  <c r="BU10" i="3"/>
  <c r="K5" i="1"/>
  <c r="J4" i="1"/>
  <c r="H5" i="1"/>
  <c r="I6" i="1"/>
  <c r="I10" i="1"/>
  <c r="J7" i="1"/>
  <c r="K9" i="1"/>
  <c r="H9" i="1"/>
  <c r="J10" i="1"/>
  <c r="M10" i="1" s="1"/>
  <c r="J9" i="1"/>
  <c r="I11" i="1"/>
  <c r="I5" i="1"/>
  <c r="H10" i="1"/>
  <c r="K8" i="1"/>
  <c r="K13" i="1"/>
  <c r="H11" i="1"/>
  <c r="I9" i="1"/>
  <c r="J6" i="1"/>
  <c r="J11" i="1"/>
  <c r="M11" i="1" s="1"/>
  <c r="H8" i="1"/>
  <c r="H13" i="1"/>
  <c r="BS14" i="2"/>
  <c r="H4" i="1"/>
  <c r="K6" i="1"/>
  <c r="I4" i="1"/>
  <c r="K7" i="1"/>
  <c r="K4" i="1"/>
  <c r="H6" i="1"/>
  <c r="BU12" i="3"/>
  <c r="BU9" i="3"/>
  <c r="BS13" i="2"/>
  <c r="BS5" i="2"/>
  <c r="BS8" i="2"/>
  <c r="BS17" i="2"/>
  <c r="BS9" i="2"/>
  <c r="BS19" i="2"/>
  <c r="BS15" i="2"/>
  <c r="BU16" i="3"/>
  <c r="BU20" i="3"/>
  <c r="BU8" i="3"/>
  <c r="BU15" i="3"/>
  <c r="BU11" i="3"/>
  <c r="BU13" i="3"/>
  <c r="BX3" i="3"/>
  <c r="BU19" i="3"/>
  <c r="BM161" i="2"/>
  <c r="G160" i="1" s="1"/>
  <c r="N161" i="8" s="1"/>
  <c r="K161" i="8" s="1"/>
  <c r="BM124" i="2"/>
  <c r="G123" i="1" s="1"/>
  <c r="N124" i="8" s="1"/>
  <c r="K124" i="8" s="1"/>
  <c r="BM113" i="2"/>
  <c r="G112" i="1" s="1"/>
  <c r="N113" i="8" s="1"/>
  <c r="K113" i="8" s="1"/>
  <c r="BM189" i="2"/>
  <c r="G188" i="1" s="1"/>
  <c r="N189" i="8" s="1"/>
  <c r="K189" i="8" s="1"/>
  <c r="BM163" i="2"/>
  <c r="G162" i="1" s="1"/>
  <c r="N163" i="8" s="1"/>
  <c r="K163" i="8" s="1"/>
  <c r="BM176" i="2"/>
  <c r="G175" i="1" s="1"/>
  <c r="N176" i="8" s="1"/>
  <c r="K176" i="8" s="1"/>
  <c r="BM173" i="2"/>
  <c r="G172" i="1" s="1"/>
  <c r="N173" i="8" s="1"/>
  <c r="K173" i="8" s="1"/>
  <c r="BM148" i="2"/>
  <c r="G147" i="1" s="1"/>
  <c r="N148" i="8" s="1"/>
  <c r="K148" i="8" s="1"/>
  <c r="BM145" i="2"/>
  <c r="G144" i="1" s="1"/>
  <c r="N145" i="8" s="1"/>
  <c r="K145" i="8" s="1"/>
  <c r="BM100" i="2"/>
  <c r="G99" i="1" s="1"/>
  <c r="N100" i="8" s="1"/>
  <c r="K100" i="8" s="1"/>
  <c r="BM97" i="2"/>
  <c r="G96" i="1" s="1"/>
  <c r="N97" i="8" s="1"/>
  <c r="K97" i="8" s="1"/>
  <c r="BM26" i="2"/>
  <c r="G25" i="1" s="1"/>
  <c r="N26" i="8" s="1"/>
  <c r="K26" i="8" s="1"/>
  <c r="BM21" i="2"/>
  <c r="G20" i="1" s="1"/>
  <c r="N21" i="8" s="1"/>
  <c r="K21" i="8" s="1"/>
  <c r="BM18" i="2"/>
  <c r="G17" i="1" s="1"/>
  <c r="N18" i="8" s="1"/>
  <c r="K18" i="8" s="1"/>
  <c r="BM17" i="2"/>
  <c r="G16" i="1" s="1"/>
  <c r="N17" i="8" s="1"/>
  <c r="K17" i="8" s="1"/>
  <c r="BS6" i="2"/>
  <c r="BM185" i="2"/>
  <c r="G184" i="1" s="1"/>
  <c r="N185" i="8" s="1"/>
  <c r="K185" i="8" s="1"/>
  <c r="BM178" i="2"/>
  <c r="G177" i="1" s="1"/>
  <c r="N178" i="8" s="1"/>
  <c r="K178" i="8" s="1"/>
  <c r="BM165" i="2"/>
  <c r="G164" i="1" s="1"/>
  <c r="N165" i="8" s="1"/>
  <c r="K165" i="8" s="1"/>
  <c r="BM156" i="2"/>
  <c r="G155" i="1" s="1"/>
  <c r="N156" i="8" s="1"/>
  <c r="K156" i="8" s="1"/>
  <c r="BM153" i="2"/>
  <c r="G152" i="1" s="1"/>
  <c r="N153" i="8" s="1"/>
  <c r="K153" i="8" s="1"/>
  <c r="BM129" i="2"/>
  <c r="G128" i="1" s="1"/>
  <c r="N129" i="8" s="1"/>
  <c r="K129" i="8" s="1"/>
  <c r="BM105" i="2"/>
  <c r="G104" i="1" s="1"/>
  <c r="N105" i="8" s="1"/>
  <c r="K105" i="8" s="1"/>
  <c r="BM92" i="2"/>
  <c r="G91" i="1" s="1"/>
  <c r="N92" i="8" s="1"/>
  <c r="K92" i="8" s="1"/>
  <c r="BM85" i="2"/>
  <c r="G84" i="1" s="1"/>
  <c r="N85" i="8" s="1"/>
  <c r="K85" i="8" s="1"/>
  <c r="BM59" i="2"/>
  <c r="G58" i="1" s="1"/>
  <c r="N59" i="8" s="1"/>
  <c r="K59" i="8" s="1"/>
  <c r="BM52" i="2"/>
  <c r="G51" i="1" s="1"/>
  <c r="N52" i="8" s="1"/>
  <c r="K52" i="8" s="1"/>
  <c r="BM187" i="2"/>
  <c r="G186" i="1" s="1"/>
  <c r="N187" i="8" s="1"/>
  <c r="K187" i="8" s="1"/>
  <c r="BM143" i="2"/>
  <c r="G142" i="1" s="1"/>
  <c r="N143" i="8" s="1"/>
  <c r="K143" i="8" s="1"/>
  <c r="BM111" i="2"/>
  <c r="G110" i="1" s="1"/>
  <c r="N111" i="8" s="1"/>
  <c r="K111" i="8" s="1"/>
  <c r="BM73" i="2"/>
  <c r="G72" i="1" s="1"/>
  <c r="N73" i="8" s="1"/>
  <c r="K73" i="8" s="1"/>
  <c r="BM46" i="2"/>
  <c r="G45" i="1" s="1"/>
  <c r="N46" i="8" s="1"/>
  <c r="K46" i="8" s="1"/>
  <c r="BM45" i="2"/>
  <c r="G44" i="1" s="1"/>
  <c r="N45" i="8" s="1"/>
  <c r="K45" i="8" s="1"/>
  <c r="BM42" i="2"/>
  <c r="G41" i="1" s="1"/>
  <c r="N42" i="8" s="1"/>
  <c r="K42" i="8" s="1"/>
  <c r="BM186" i="2"/>
  <c r="G185" i="1" s="1"/>
  <c r="N186" i="8" s="1"/>
  <c r="K186" i="8" s="1"/>
  <c r="BM166" i="2"/>
  <c r="G165" i="1" s="1"/>
  <c r="N166" i="8" s="1"/>
  <c r="K166" i="8" s="1"/>
  <c r="BM160" i="2"/>
  <c r="G159" i="1" s="1"/>
  <c r="N160" i="8" s="1"/>
  <c r="K160" i="8" s="1"/>
  <c r="BM125" i="2"/>
  <c r="G124" i="1" s="1"/>
  <c r="N125" i="8" s="1"/>
  <c r="K125" i="8" s="1"/>
  <c r="BM72" i="2"/>
  <c r="G71" i="1" s="1"/>
  <c r="N72" i="8" s="1"/>
  <c r="K72" i="8" s="1"/>
  <c r="BM38" i="2"/>
  <c r="G37" i="1" s="1"/>
  <c r="N38" i="8" s="1"/>
  <c r="K38" i="8" s="1"/>
  <c r="BM190" i="2"/>
  <c r="G189" i="1" s="1"/>
  <c r="N190" i="8" s="1"/>
  <c r="K190" i="8" s="1"/>
  <c r="BM188" i="2"/>
  <c r="G187" i="1" s="1"/>
  <c r="N188" i="8" s="1"/>
  <c r="K188" i="8" s="1"/>
  <c r="BM184" i="2"/>
  <c r="G183" i="1" s="1"/>
  <c r="N184" i="8" s="1"/>
  <c r="K184" i="8" s="1"/>
  <c r="BM164" i="2"/>
  <c r="G163" i="1" s="1"/>
  <c r="N164" i="8" s="1"/>
  <c r="K164" i="8" s="1"/>
  <c r="BM162" i="2"/>
  <c r="G161" i="1" s="1"/>
  <c r="N162" i="8" s="1"/>
  <c r="K162" i="8" s="1"/>
  <c r="BM157" i="2"/>
  <c r="G156" i="1" s="1"/>
  <c r="N157" i="8" s="1"/>
  <c r="K157" i="8" s="1"/>
  <c r="BM152" i="2"/>
  <c r="G151" i="1" s="1"/>
  <c r="N152" i="8" s="1"/>
  <c r="K152" i="8" s="1"/>
  <c r="BM149" i="2"/>
  <c r="G148" i="1" s="1"/>
  <c r="N149" i="8" s="1"/>
  <c r="K149" i="8" s="1"/>
  <c r="BM144" i="2"/>
  <c r="G143" i="1" s="1"/>
  <c r="N144" i="8" s="1"/>
  <c r="K144" i="8" s="1"/>
  <c r="BM130" i="2"/>
  <c r="G129" i="1" s="1"/>
  <c r="N130" i="8" s="1"/>
  <c r="K130" i="8" s="1"/>
  <c r="BM128" i="2"/>
  <c r="G127" i="1" s="1"/>
  <c r="N128" i="8" s="1"/>
  <c r="K128" i="8" s="1"/>
  <c r="BM74" i="2"/>
  <c r="G73" i="1" s="1"/>
  <c r="N74" i="8" s="1"/>
  <c r="K74" i="8" s="1"/>
  <c r="BM51" i="2"/>
  <c r="G50" i="1" s="1"/>
  <c r="N51" i="8" s="1"/>
  <c r="K51" i="8" s="1"/>
  <c r="BM48" i="2"/>
  <c r="G47" i="1" s="1"/>
  <c r="N48" i="8" s="1"/>
  <c r="K48" i="8" s="1"/>
  <c r="BM47" i="2"/>
  <c r="G46" i="1" s="1"/>
  <c r="N47" i="8" s="1"/>
  <c r="K47" i="8" s="1"/>
  <c r="BM39" i="2"/>
  <c r="G38" i="1" s="1"/>
  <c r="N39" i="8" s="1"/>
  <c r="K39" i="8" s="1"/>
  <c r="BM35" i="2"/>
  <c r="G34" i="1" s="1"/>
  <c r="N35" i="8" s="1"/>
  <c r="K35" i="8" s="1"/>
  <c r="BM201" i="2"/>
  <c r="G200" i="1" s="1"/>
  <c r="BM177" i="2"/>
  <c r="G176" i="1" s="1"/>
  <c r="N177" i="8" s="1"/>
  <c r="K177" i="8" s="1"/>
  <c r="BM172" i="2"/>
  <c r="G171" i="1" s="1"/>
  <c r="N172" i="8" s="1"/>
  <c r="K172" i="8" s="1"/>
  <c r="BM114" i="2"/>
  <c r="G113" i="1" s="1"/>
  <c r="N114" i="8" s="1"/>
  <c r="K114" i="8" s="1"/>
  <c r="BM112" i="2"/>
  <c r="G111" i="1" s="1"/>
  <c r="N112" i="8" s="1"/>
  <c r="K112" i="8" s="1"/>
  <c r="BM106" i="2"/>
  <c r="G105" i="1" s="1"/>
  <c r="N106" i="8" s="1"/>
  <c r="K106" i="8" s="1"/>
  <c r="BM104" i="2"/>
  <c r="G103" i="1" s="1"/>
  <c r="N104" i="8" s="1"/>
  <c r="K104" i="8" s="1"/>
  <c r="BM101" i="2"/>
  <c r="G100" i="1" s="1"/>
  <c r="N101" i="8" s="1"/>
  <c r="K101" i="8" s="1"/>
  <c r="BM96" i="2"/>
  <c r="G95" i="1" s="1"/>
  <c r="N96" i="8" s="1"/>
  <c r="K96" i="8" s="1"/>
  <c r="BM93" i="2"/>
  <c r="G92" i="1" s="1"/>
  <c r="N93" i="8" s="1"/>
  <c r="K93" i="8" s="1"/>
  <c r="BM84" i="2"/>
  <c r="G83" i="1" s="1"/>
  <c r="N84" i="8" s="1"/>
  <c r="K84" i="8" s="1"/>
  <c r="BM197" i="2"/>
  <c r="G196" i="1" s="1"/>
  <c r="N197" i="8" s="1"/>
  <c r="K197" i="8" s="1"/>
  <c r="BM192" i="2"/>
  <c r="G191" i="1" s="1"/>
  <c r="N192" i="8" s="1"/>
  <c r="K192" i="8" s="1"/>
  <c r="BM180" i="2"/>
  <c r="G179" i="1" s="1"/>
  <c r="N180" i="8" s="1"/>
  <c r="K180" i="8" s="1"/>
  <c r="BM140" i="2"/>
  <c r="G139" i="1" s="1"/>
  <c r="N140" i="8" s="1"/>
  <c r="K140" i="8" s="1"/>
  <c r="BM137" i="2"/>
  <c r="G136" i="1" s="1"/>
  <c r="N137" i="8" s="1"/>
  <c r="K137" i="8" s="1"/>
  <c r="BM132" i="2"/>
  <c r="G131" i="1" s="1"/>
  <c r="N132" i="8" s="1"/>
  <c r="K132" i="8" s="1"/>
  <c r="BM122" i="2"/>
  <c r="G121" i="1" s="1"/>
  <c r="N122" i="8" s="1"/>
  <c r="K122" i="8" s="1"/>
  <c r="BM120" i="2"/>
  <c r="G119" i="1" s="1"/>
  <c r="N120" i="8" s="1"/>
  <c r="K120" i="8" s="1"/>
  <c r="BM117" i="2"/>
  <c r="G116" i="1" s="1"/>
  <c r="N117" i="8" s="1"/>
  <c r="K117" i="8" s="1"/>
  <c r="BM108" i="2"/>
  <c r="G107" i="1" s="1"/>
  <c r="N108" i="8" s="1"/>
  <c r="K108" i="8" s="1"/>
  <c r="BM87" i="2"/>
  <c r="G86" i="1" s="1"/>
  <c r="N87" i="8" s="1"/>
  <c r="K87" i="8" s="1"/>
  <c r="BM82" i="2"/>
  <c r="G81" i="1" s="1"/>
  <c r="N82" i="8" s="1"/>
  <c r="K82" i="8" s="1"/>
  <c r="BM80" i="2"/>
  <c r="G79" i="1" s="1"/>
  <c r="N80" i="8" s="1"/>
  <c r="K80" i="8" s="1"/>
  <c r="BM77" i="2"/>
  <c r="G76" i="1" s="1"/>
  <c r="N77" i="8" s="1"/>
  <c r="K77" i="8" s="1"/>
  <c r="BM70" i="2"/>
  <c r="G69" i="1" s="1"/>
  <c r="N70" i="8" s="1"/>
  <c r="K70" i="8" s="1"/>
  <c r="BM68" i="2"/>
  <c r="G67" i="1" s="1"/>
  <c r="N68" i="8" s="1"/>
  <c r="K68" i="8" s="1"/>
  <c r="BM65" i="2"/>
  <c r="G64" i="1" s="1"/>
  <c r="N65" i="8" s="1"/>
  <c r="K65" i="8" s="1"/>
  <c r="BM63" i="2"/>
  <c r="G62" i="1" s="1"/>
  <c r="N63" i="8" s="1"/>
  <c r="K63" i="8" s="1"/>
  <c r="BM33" i="2"/>
  <c r="G32" i="1" s="1"/>
  <c r="N33" i="8" s="1"/>
  <c r="K33" i="8" s="1"/>
  <c r="BM29" i="2"/>
  <c r="G28" i="1" s="1"/>
  <c r="N29" i="8" s="1"/>
  <c r="K29" i="8" s="1"/>
  <c r="BM14" i="2"/>
  <c r="G13" i="1" s="1"/>
  <c r="N14" i="8" s="1"/>
  <c r="K14" i="8" s="1"/>
  <c r="BM9" i="2"/>
  <c r="G8" i="1" s="1"/>
  <c r="N9" i="8" s="1"/>
  <c r="K9" i="8" s="1"/>
  <c r="BM5" i="2"/>
  <c r="G4" i="1" s="1"/>
  <c r="N5" i="8" s="1"/>
  <c r="K5" i="8" s="1"/>
  <c r="BM198" i="2"/>
  <c r="G197" i="1" s="1"/>
  <c r="N198" i="8" s="1"/>
  <c r="K198" i="8" s="1"/>
  <c r="BM196" i="2"/>
  <c r="G195" i="1" s="1"/>
  <c r="N196" i="8" s="1"/>
  <c r="K196" i="8" s="1"/>
  <c r="BM193" i="2"/>
  <c r="G192" i="1" s="1"/>
  <c r="N193" i="8" s="1"/>
  <c r="K193" i="8" s="1"/>
  <c r="BM168" i="2"/>
  <c r="G167" i="1" s="1"/>
  <c r="N168" i="8" s="1"/>
  <c r="K168" i="8" s="1"/>
  <c r="BM141" i="2"/>
  <c r="G140" i="1" s="1"/>
  <c r="N141" i="8" s="1"/>
  <c r="K141" i="8" s="1"/>
  <c r="BM136" i="2"/>
  <c r="G135" i="1" s="1"/>
  <c r="N136" i="8" s="1"/>
  <c r="K136" i="8" s="1"/>
  <c r="BM133" i="2"/>
  <c r="G132" i="1" s="1"/>
  <c r="N133" i="8" s="1"/>
  <c r="K133" i="8" s="1"/>
  <c r="BM121" i="2"/>
  <c r="G120" i="1" s="1"/>
  <c r="N121" i="8" s="1"/>
  <c r="K121" i="8" s="1"/>
  <c r="BM116" i="2"/>
  <c r="G115" i="1" s="1"/>
  <c r="N116" i="8" s="1"/>
  <c r="K116" i="8" s="1"/>
  <c r="BM109" i="2"/>
  <c r="G108" i="1" s="1"/>
  <c r="N109" i="8" s="1"/>
  <c r="K109" i="8" s="1"/>
  <c r="BM88" i="2"/>
  <c r="G87" i="1" s="1"/>
  <c r="N88" i="8" s="1"/>
  <c r="K88" i="8" s="1"/>
  <c r="BM81" i="2"/>
  <c r="G80" i="1" s="1"/>
  <c r="N81" i="8" s="1"/>
  <c r="K81" i="8" s="1"/>
  <c r="BM76" i="2"/>
  <c r="G75" i="1" s="1"/>
  <c r="N76" i="8" s="1"/>
  <c r="K76" i="8" s="1"/>
  <c r="BM69" i="2"/>
  <c r="G68" i="1" s="1"/>
  <c r="N69" i="8" s="1"/>
  <c r="K69" i="8" s="1"/>
  <c r="BM64" i="2"/>
  <c r="G63" i="1" s="1"/>
  <c r="N64" i="8" s="1"/>
  <c r="K64" i="8" s="1"/>
  <c r="BM32" i="2"/>
  <c r="G31" i="1" s="1"/>
  <c r="N32" i="8" s="1"/>
  <c r="K32" i="8" s="1"/>
  <c r="BM28" i="2"/>
  <c r="G27" i="1" s="1"/>
  <c r="N28" i="8" s="1"/>
  <c r="K28" i="8" s="1"/>
  <c r="BM15" i="2"/>
  <c r="G14" i="1" s="1"/>
  <c r="N15" i="8" s="1"/>
  <c r="K15" i="8" s="1"/>
  <c r="BM13" i="2"/>
  <c r="G12" i="1" s="1"/>
  <c r="N13" i="8" s="1"/>
  <c r="K13" i="8" s="1"/>
  <c r="BM10" i="2"/>
  <c r="G9" i="1" s="1"/>
  <c r="N10" i="8" s="1"/>
  <c r="K10" i="8" s="1"/>
  <c r="M153" i="1"/>
  <c r="M17" i="1"/>
  <c r="BU6" i="3"/>
  <c r="BU7" i="3"/>
  <c r="BU5" i="3"/>
  <c r="BS20" i="2"/>
  <c r="BS18" i="2"/>
  <c r="M42" i="1"/>
  <c r="M41" i="1"/>
  <c r="M39" i="1"/>
  <c r="M12" i="1"/>
  <c r="M81" i="1"/>
  <c r="M132" i="1"/>
  <c r="M118" i="1"/>
  <c r="M116" i="1"/>
  <c r="M115" i="1"/>
  <c r="M113" i="1"/>
  <c r="M112" i="1"/>
  <c r="M111" i="1"/>
  <c r="M19" i="1"/>
  <c r="M91" i="1"/>
  <c r="M74" i="1"/>
  <c r="M72" i="1"/>
  <c r="M71" i="1"/>
  <c r="M70" i="1"/>
  <c r="M69" i="1"/>
  <c r="M68" i="1"/>
  <c r="M14" i="1"/>
  <c r="M57" i="1"/>
  <c r="M169" i="1"/>
  <c r="M168" i="1"/>
  <c r="M167" i="1"/>
  <c r="M165" i="1"/>
  <c r="M105" i="1"/>
  <c r="M196" i="1"/>
  <c r="M133" i="1"/>
  <c r="M131" i="1"/>
  <c r="M130" i="1"/>
  <c r="M129" i="1"/>
  <c r="M128" i="1"/>
  <c r="M127" i="1"/>
  <c r="M126" i="1"/>
  <c r="M124" i="1"/>
  <c r="M120" i="1"/>
  <c r="M43" i="1"/>
  <c r="M33" i="1"/>
  <c r="M29" i="1"/>
  <c r="M27" i="1"/>
  <c r="M26" i="1"/>
  <c r="M24" i="1"/>
  <c r="M23" i="1"/>
  <c r="M22" i="1"/>
  <c r="M184" i="1"/>
  <c r="M20" i="1"/>
  <c r="M154" i="1"/>
  <c r="M171" i="1"/>
  <c r="M163" i="1"/>
  <c r="M161" i="1"/>
  <c r="M160" i="1"/>
  <c r="M158" i="1"/>
  <c r="M157" i="1"/>
  <c r="M156" i="1"/>
  <c r="M155" i="1"/>
  <c r="M90" i="1"/>
  <c r="M89" i="1"/>
  <c r="M88" i="1"/>
  <c r="M87" i="1"/>
  <c r="M85" i="1"/>
  <c r="M82" i="1"/>
  <c r="M80" i="1"/>
  <c r="M78" i="1"/>
  <c r="M75" i="1"/>
  <c r="M16" i="1"/>
  <c r="BS16" i="2"/>
  <c r="M15" i="1"/>
  <c r="BS12" i="2"/>
  <c r="BS11" i="2"/>
  <c r="BS10" i="2"/>
  <c r="BM194" i="2"/>
  <c r="G193" i="1" s="1"/>
  <c r="N194" i="8" s="1"/>
  <c r="K194" i="8" s="1"/>
  <c r="BM182" i="2"/>
  <c r="G181" i="1" s="1"/>
  <c r="N182" i="8" s="1"/>
  <c r="K182" i="8" s="1"/>
  <c r="BM174" i="2"/>
  <c r="G173" i="1" s="1"/>
  <c r="N174" i="8" s="1"/>
  <c r="K174" i="8" s="1"/>
  <c r="BM170" i="2"/>
  <c r="G169" i="1" s="1"/>
  <c r="N170" i="8" s="1"/>
  <c r="K170" i="8" s="1"/>
  <c r="BM158" i="2"/>
  <c r="G157" i="1" s="1"/>
  <c r="N158" i="8" s="1"/>
  <c r="K158" i="8" s="1"/>
  <c r="BM154" i="2"/>
  <c r="G153" i="1" s="1"/>
  <c r="N154" i="8" s="1"/>
  <c r="K154" i="8" s="1"/>
  <c r="BM150" i="2"/>
  <c r="G149" i="1" s="1"/>
  <c r="N150" i="8" s="1"/>
  <c r="K150" i="8" s="1"/>
  <c r="BM146" i="2"/>
  <c r="G145" i="1" s="1"/>
  <c r="N146" i="8" s="1"/>
  <c r="K146" i="8" s="1"/>
  <c r="BM142" i="2"/>
  <c r="G141" i="1" s="1"/>
  <c r="N142" i="8" s="1"/>
  <c r="K142" i="8" s="1"/>
  <c r="BM138" i="2"/>
  <c r="G137" i="1" s="1"/>
  <c r="N138" i="8" s="1"/>
  <c r="K138" i="8" s="1"/>
  <c r="BM134" i="2"/>
  <c r="G133" i="1" s="1"/>
  <c r="N134" i="8" s="1"/>
  <c r="K134" i="8" s="1"/>
  <c r="BM126" i="2"/>
  <c r="G125" i="1" s="1"/>
  <c r="N126" i="8" s="1"/>
  <c r="K126" i="8" s="1"/>
  <c r="BM118" i="2"/>
  <c r="G117" i="1" s="1"/>
  <c r="N118" i="8" s="1"/>
  <c r="K118" i="8" s="1"/>
  <c r="BM110" i="2"/>
  <c r="G109" i="1" s="1"/>
  <c r="N110" i="8" s="1"/>
  <c r="K110" i="8" s="1"/>
  <c r="BM102" i="2"/>
  <c r="G101" i="1" s="1"/>
  <c r="N102" i="8" s="1"/>
  <c r="K102" i="8" s="1"/>
  <c r="BM98" i="2"/>
  <c r="G97" i="1" s="1"/>
  <c r="N98" i="8" s="1"/>
  <c r="K98" i="8" s="1"/>
  <c r="BM94" i="2"/>
  <c r="G93" i="1" s="1"/>
  <c r="N94" i="8" s="1"/>
  <c r="K94" i="8" s="1"/>
  <c r="BM90" i="2"/>
  <c r="G89" i="1" s="1"/>
  <c r="N90" i="8" s="1"/>
  <c r="K90" i="8" s="1"/>
  <c r="BM86" i="2"/>
  <c r="G85" i="1" s="1"/>
  <c r="N86" i="8" s="1"/>
  <c r="K86" i="8" s="1"/>
  <c r="BM78" i="2"/>
  <c r="G77" i="1" s="1"/>
  <c r="N78" i="8" s="1"/>
  <c r="K78" i="8" s="1"/>
  <c r="BM66" i="2"/>
  <c r="G65" i="1" s="1"/>
  <c r="N66" i="8" s="1"/>
  <c r="K66" i="8" s="1"/>
  <c r="BM62" i="2"/>
  <c r="G61" i="1" s="1"/>
  <c r="N62" i="8" s="1"/>
  <c r="K62" i="8" s="1"/>
  <c r="BM60" i="2"/>
  <c r="G59" i="1" s="1"/>
  <c r="N60" i="8" s="1"/>
  <c r="K60" i="8" s="1"/>
  <c r="BM58" i="2"/>
  <c r="G57" i="1" s="1"/>
  <c r="N58" i="8" s="1"/>
  <c r="K58" i="8" s="1"/>
  <c r="BM56" i="2"/>
  <c r="G55" i="1" s="1"/>
  <c r="N56" i="8" s="1"/>
  <c r="K56" i="8" s="1"/>
  <c r="BM55" i="2"/>
  <c r="G54" i="1" s="1"/>
  <c r="N55" i="8" s="1"/>
  <c r="K55" i="8" s="1"/>
  <c r="BM54" i="2"/>
  <c r="G53" i="1" s="1"/>
  <c r="N54" i="8" s="1"/>
  <c r="K54" i="8" s="1"/>
  <c r="BM50" i="2"/>
  <c r="G49" i="1" s="1"/>
  <c r="N50" i="8" s="1"/>
  <c r="K50" i="8" s="1"/>
  <c r="BM44" i="2"/>
  <c r="G43" i="1" s="1"/>
  <c r="N44" i="8" s="1"/>
  <c r="K44" i="8" s="1"/>
  <c r="BM43" i="2"/>
  <c r="G42" i="1" s="1"/>
  <c r="N43" i="8" s="1"/>
  <c r="K43" i="8" s="1"/>
  <c r="BM37" i="2"/>
  <c r="G36" i="1" s="1"/>
  <c r="N37" i="8" s="1"/>
  <c r="K37" i="8" s="1"/>
  <c r="BM34" i="2"/>
  <c r="G33" i="1" s="1"/>
  <c r="N34" i="8" s="1"/>
  <c r="K34" i="8" s="1"/>
  <c r="BM31" i="2"/>
  <c r="G30" i="1" s="1"/>
  <c r="N31" i="8" s="1"/>
  <c r="K31" i="8" s="1"/>
  <c r="BM27" i="2"/>
  <c r="G26" i="1" s="1"/>
  <c r="N27" i="8" s="1"/>
  <c r="K27" i="8" s="1"/>
  <c r="BM22" i="2"/>
  <c r="G21" i="1" s="1"/>
  <c r="N22" i="8" s="1"/>
  <c r="K22" i="8" s="1"/>
  <c r="BM20" i="2"/>
  <c r="G19" i="1" s="1"/>
  <c r="N20" i="8" s="1"/>
  <c r="K20" i="8" s="1"/>
  <c r="BM12" i="2"/>
  <c r="G11" i="1" s="1"/>
  <c r="N12" i="8" s="1"/>
  <c r="K12" i="8" s="1"/>
  <c r="BM8" i="2"/>
  <c r="G7" i="1" s="1"/>
  <c r="N8" i="8" s="1"/>
  <c r="K8" i="8" s="1"/>
  <c r="BM7" i="2"/>
  <c r="G6" i="1" s="1"/>
  <c r="N7" i="8" s="1"/>
  <c r="K7" i="8" s="1"/>
  <c r="BM6" i="2"/>
  <c r="G5" i="1" s="1"/>
  <c r="N6" i="8" s="1"/>
  <c r="K6" i="8" s="1"/>
  <c r="M110" i="1"/>
  <c r="M119" i="1"/>
  <c r="M86" i="1"/>
  <c r="M179" i="1"/>
  <c r="M83" i="1"/>
  <c r="M56" i="1"/>
  <c r="M193" i="1"/>
  <c r="M183" i="1"/>
  <c r="M180" i="1"/>
  <c r="M178" i="1"/>
  <c r="M177" i="1"/>
  <c r="M176" i="1"/>
  <c r="M175" i="1"/>
  <c r="M174" i="1"/>
  <c r="M149" i="1"/>
  <c r="M141" i="1"/>
  <c r="M109" i="1"/>
  <c r="M103" i="1"/>
  <c r="M102" i="1"/>
  <c r="M100" i="1"/>
  <c r="M99" i="1"/>
  <c r="M98" i="1"/>
  <c r="M97" i="1"/>
  <c r="M96" i="1"/>
  <c r="M95" i="1"/>
  <c r="M94" i="1"/>
  <c r="M93" i="1"/>
  <c r="M64" i="1"/>
  <c r="M63" i="1"/>
  <c r="M62" i="1"/>
  <c r="M60" i="1"/>
  <c r="M58" i="1"/>
  <c r="M18" i="1"/>
  <c r="BM200" i="2"/>
  <c r="G199" i="1" s="1"/>
  <c r="BM199" i="2"/>
  <c r="G198" i="1" s="1"/>
  <c r="N199" i="8" s="1"/>
  <c r="K199" i="8" s="1"/>
  <c r="BM195" i="2"/>
  <c r="G194" i="1" s="1"/>
  <c r="N195" i="8" s="1"/>
  <c r="K195" i="8" s="1"/>
  <c r="BM191" i="2"/>
  <c r="G190" i="1" s="1"/>
  <c r="N191" i="8" s="1"/>
  <c r="K191" i="8" s="1"/>
  <c r="BM183" i="2"/>
  <c r="G182" i="1" s="1"/>
  <c r="N183" i="8" s="1"/>
  <c r="K183" i="8" s="1"/>
  <c r="BM181" i="2"/>
  <c r="G180" i="1" s="1"/>
  <c r="N181" i="8" s="1"/>
  <c r="K181" i="8" s="1"/>
  <c r="BM179" i="2"/>
  <c r="G178" i="1" s="1"/>
  <c r="N179" i="8" s="1"/>
  <c r="K179" i="8" s="1"/>
  <c r="BM175" i="2"/>
  <c r="G174" i="1" s="1"/>
  <c r="N175" i="8" s="1"/>
  <c r="K175" i="8" s="1"/>
  <c r="BM171" i="2"/>
  <c r="G170" i="1" s="1"/>
  <c r="N171" i="8" s="1"/>
  <c r="K171" i="8" s="1"/>
  <c r="BM169" i="2"/>
  <c r="G168" i="1" s="1"/>
  <c r="N169" i="8" s="1"/>
  <c r="K169" i="8" s="1"/>
  <c r="BM167" i="2"/>
  <c r="G166" i="1" s="1"/>
  <c r="N167" i="8" s="1"/>
  <c r="K167" i="8" s="1"/>
  <c r="BM159" i="2"/>
  <c r="G158" i="1" s="1"/>
  <c r="N159" i="8" s="1"/>
  <c r="K159" i="8" s="1"/>
  <c r="BM155" i="2"/>
  <c r="G154" i="1" s="1"/>
  <c r="N155" i="8" s="1"/>
  <c r="K155" i="8" s="1"/>
  <c r="BM151" i="2"/>
  <c r="G150" i="1" s="1"/>
  <c r="N151" i="8" s="1"/>
  <c r="K151" i="8" s="1"/>
  <c r="BM147" i="2"/>
  <c r="G146" i="1" s="1"/>
  <c r="N147" i="8" s="1"/>
  <c r="K147" i="8" s="1"/>
  <c r="BM139" i="2"/>
  <c r="G138" i="1" s="1"/>
  <c r="N139" i="8" s="1"/>
  <c r="K139" i="8" s="1"/>
  <c r="BM135" i="2"/>
  <c r="G134" i="1" s="1"/>
  <c r="N135" i="8" s="1"/>
  <c r="K135" i="8" s="1"/>
  <c r="BM131" i="2"/>
  <c r="G130" i="1" s="1"/>
  <c r="N131" i="8" s="1"/>
  <c r="K131" i="8" s="1"/>
  <c r="BM127" i="2"/>
  <c r="G126" i="1" s="1"/>
  <c r="N127" i="8" s="1"/>
  <c r="K127" i="8" s="1"/>
  <c r="BM123" i="2"/>
  <c r="G122" i="1" s="1"/>
  <c r="N123" i="8" s="1"/>
  <c r="K123" i="8" s="1"/>
  <c r="BM119" i="2"/>
  <c r="G118" i="1" s="1"/>
  <c r="N119" i="8" s="1"/>
  <c r="K119" i="8" s="1"/>
  <c r="BM115" i="2"/>
  <c r="G114" i="1" s="1"/>
  <c r="N115" i="8" s="1"/>
  <c r="K115" i="8" s="1"/>
  <c r="BM107" i="2"/>
  <c r="G106" i="1" s="1"/>
  <c r="N107" i="8" s="1"/>
  <c r="K107" i="8" s="1"/>
  <c r="BM103" i="2"/>
  <c r="G102" i="1" s="1"/>
  <c r="N103" i="8" s="1"/>
  <c r="K103" i="8" s="1"/>
  <c r="BM99" i="2"/>
  <c r="G98" i="1" s="1"/>
  <c r="N99" i="8" s="1"/>
  <c r="K99" i="8" s="1"/>
  <c r="BM95" i="2"/>
  <c r="G94" i="1" s="1"/>
  <c r="N95" i="8" s="1"/>
  <c r="K95" i="8" s="1"/>
  <c r="BM91" i="2"/>
  <c r="G90" i="1" s="1"/>
  <c r="N91" i="8" s="1"/>
  <c r="K91" i="8" s="1"/>
  <c r="BM89" i="2"/>
  <c r="G88" i="1" s="1"/>
  <c r="N89" i="8" s="1"/>
  <c r="K89" i="8" s="1"/>
  <c r="BM83" i="2"/>
  <c r="G82" i="1" s="1"/>
  <c r="N83" i="8" s="1"/>
  <c r="K83" i="8" s="1"/>
  <c r="BM79" i="2"/>
  <c r="G78" i="1" s="1"/>
  <c r="N79" i="8" s="1"/>
  <c r="K79" i="8" s="1"/>
  <c r="BM75" i="2"/>
  <c r="G74" i="1" s="1"/>
  <c r="N75" i="8" s="1"/>
  <c r="K75" i="8" s="1"/>
  <c r="BM71" i="2"/>
  <c r="G70" i="1" s="1"/>
  <c r="N71" i="8" s="1"/>
  <c r="K71" i="8" s="1"/>
  <c r="BM67" i="2"/>
  <c r="G66" i="1" s="1"/>
  <c r="N67" i="8" s="1"/>
  <c r="K67" i="8" s="1"/>
  <c r="BM61" i="2"/>
  <c r="G60" i="1" s="1"/>
  <c r="N61" i="8" s="1"/>
  <c r="K61" i="8" s="1"/>
  <c r="BM57" i="2"/>
  <c r="G56" i="1" s="1"/>
  <c r="N57" i="8" s="1"/>
  <c r="K57" i="8" s="1"/>
  <c r="BM53" i="2"/>
  <c r="G52" i="1" s="1"/>
  <c r="N53" i="8" s="1"/>
  <c r="K53" i="8" s="1"/>
  <c r="BM49" i="2"/>
  <c r="G48" i="1" s="1"/>
  <c r="N49" i="8" s="1"/>
  <c r="K49" i="8" s="1"/>
  <c r="BM41" i="2"/>
  <c r="G40" i="1" s="1"/>
  <c r="N41" i="8" s="1"/>
  <c r="K41" i="8" s="1"/>
  <c r="BM40" i="2"/>
  <c r="G39" i="1" s="1"/>
  <c r="N40" i="8" s="1"/>
  <c r="K40" i="8" s="1"/>
  <c r="BM36" i="2"/>
  <c r="G35" i="1" s="1"/>
  <c r="N36" i="8" s="1"/>
  <c r="K36" i="8" s="1"/>
  <c r="BM30" i="2"/>
  <c r="G29" i="1" s="1"/>
  <c r="N30" i="8" s="1"/>
  <c r="K30" i="8" s="1"/>
  <c r="BM25" i="2"/>
  <c r="G24" i="1" s="1"/>
  <c r="N25" i="8" s="1"/>
  <c r="K25" i="8" s="1"/>
  <c r="BM24" i="2"/>
  <c r="G23" i="1" s="1"/>
  <c r="N24" i="8" s="1"/>
  <c r="K24" i="8" s="1"/>
  <c r="BM23" i="2"/>
  <c r="G22" i="1" s="1"/>
  <c r="N23" i="8" s="1"/>
  <c r="K23" i="8" s="1"/>
  <c r="BM19" i="2"/>
  <c r="G18" i="1" s="1"/>
  <c r="N19" i="8" s="1"/>
  <c r="K19" i="8" s="1"/>
  <c r="BM16" i="2"/>
  <c r="G15" i="1" s="1"/>
  <c r="N16" i="8" s="1"/>
  <c r="K16" i="8" s="1"/>
  <c r="M195" i="1"/>
  <c r="M25" i="1"/>
  <c r="M35" i="1"/>
  <c r="M21" i="1"/>
  <c r="M164" i="1"/>
  <c r="M200" i="1"/>
  <c r="M192" i="1"/>
  <c r="M191" i="1"/>
  <c r="M189" i="1"/>
  <c r="M185" i="1"/>
  <c r="M151" i="1"/>
  <c r="M140" i="1"/>
  <c r="M139" i="1"/>
  <c r="M138" i="1"/>
  <c r="M137" i="1"/>
  <c r="M135" i="1"/>
  <c r="M134" i="1"/>
  <c r="M108" i="1"/>
  <c r="M104" i="1"/>
  <c r="M65" i="1"/>
  <c r="M55" i="1"/>
  <c r="M54" i="1"/>
  <c r="M53" i="1"/>
  <c r="M52" i="1"/>
  <c r="M51" i="1"/>
  <c r="M49" i="1"/>
  <c r="M47" i="1"/>
  <c r="M46" i="1"/>
  <c r="M45" i="1"/>
  <c r="M8" i="1"/>
  <c r="W2" i="11"/>
  <c r="BS7" i="2"/>
  <c r="AQ2" i="11"/>
  <c r="AU2" i="11"/>
  <c r="V2" i="11"/>
  <c r="AI2" i="11"/>
  <c r="AL2" i="11"/>
  <c r="X9" i="1"/>
  <c r="M36" i="1"/>
  <c r="M199" i="1"/>
  <c r="M198" i="1"/>
  <c r="M197" i="1"/>
  <c r="M173" i="1"/>
  <c r="M172" i="1"/>
  <c r="M152" i="1"/>
  <c r="M92" i="1"/>
  <c r="M67" i="1"/>
  <c r="M66" i="1"/>
  <c r="M44" i="1"/>
  <c r="M190" i="1"/>
  <c r="M188" i="1"/>
  <c r="M187" i="1"/>
  <c r="M186" i="1"/>
  <c r="M182" i="1"/>
  <c r="M181" i="1"/>
  <c r="M170" i="1"/>
  <c r="M166" i="1"/>
  <c r="M162" i="1"/>
  <c r="M159" i="1"/>
  <c r="M150" i="1"/>
  <c r="M148" i="1"/>
  <c r="M147" i="1"/>
  <c r="M146" i="1"/>
  <c r="M145" i="1"/>
  <c r="M144" i="1"/>
  <c r="M143" i="1"/>
  <c r="M142" i="1"/>
  <c r="M136" i="1"/>
  <c r="M125" i="1"/>
  <c r="M123" i="1"/>
  <c r="M122" i="1"/>
  <c r="M121" i="1"/>
  <c r="M117" i="1"/>
  <c r="M114" i="1"/>
  <c r="M107" i="1"/>
  <c r="M106" i="1"/>
  <c r="M101" i="1"/>
  <c r="M84" i="1"/>
  <c r="M79" i="1"/>
  <c r="M77" i="1"/>
  <c r="M76" i="1"/>
  <c r="M73" i="1"/>
  <c r="M61" i="1"/>
  <c r="M59" i="1"/>
  <c r="M50" i="1"/>
  <c r="M48" i="1"/>
  <c r="M40" i="1"/>
  <c r="M38" i="1"/>
  <c r="M34" i="1"/>
  <c r="M194" i="1"/>
  <c r="AL1" i="11"/>
  <c r="AD1" i="11"/>
  <c r="AG205" i="2"/>
  <c r="AB1" i="11"/>
  <c r="AN1" i="11"/>
  <c r="AQ1" i="11"/>
  <c r="AJ205" i="2"/>
  <c r="AX205" i="2"/>
  <c r="AF205" i="2"/>
  <c r="BT1" i="11"/>
  <c r="BI205" i="2"/>
  <c r="BG1" i="11"/>
  <c r="AY205" i="2"/>
  <c r="Y205" i="2"/>
  <c r="BG205" i="2"/>
  <c r="BU1" i="11"/>
  <c r="BJ205" i="2"/>
  <c r="AI205" i="2"/>
  <c r="U1" i="11"/>
  <c r="AG1" i="11"/>
  <c r="U205" i="2"/>
  <c r="T1" i="11"/>
  <c r="I205" i="2"/>
  <c r="AF1" i="11"/>
  <c r="V205" i="2"/>
  <c r="K205" i="2"/>
  <c r="R205" i="2"/>
  <c r="O205" i="2"/>
  <c r="AA1" i="11"/>
  <c r="AK1" i="11"/>
  <c r="Y1" i="11"/>
  <c r="AC1" i="11"/>
  <c r="AI1" i="11"/>
  <c r="AE1" i="11"/>
  <c r="AM1" i="11"/>
  <c r="W1" i="11"/>
  <c r="X205" i="2"/>
  <c r="N205" i="2"/>
  <c r="W205" i="2"/>
  <c r="V1" i="11"/>
  <c r="M37" i="1"/>
  <c r="M32" i="1"/>
  <c r="M31" i="1"/>
  <c r="M30" i="1"/>
  <c r="M28" i="1"/>
  <c r="M13" i="1"/>
  <c r="K11" i="8"/>
  <c r="J205" i="2"/>
  <c r="M205" i="2"/>
  <c r="BQ203" i="2"/>
  <c r="BS203" i="3"/>
  <c r="N75" i="11" l="1"/>
  <c r="B74" i="11"/>
  <c r="M9" i="1"/>
  <c r="F203" i="2"/>
  <c r="G203" i="2"/>
  <c r="H203" i="2"/>
  <c r="I203" i="2"/>
  <c r="D203" i="2"/>
  <c r="E203" i="2"/>
  <c r="G203" i="3"/>
  <c r="H203" i="3"/>
  <c r="I203" i="3"/>
  <c r="E203" i="3"/>
  <c r="F203" i="3"/>
  <c r="E8" i="6"/>
  <c r="M7" i="1"/>
  <c r="M4" i="1"/>
  <c r="M6" i="1"/>
  <c r="M5" i="1"/>
  <c r="BU203" i="3"/>
  <c r="C2" i="3" s="1"/>
  <c r="BS203" i="2"/>
  <c r="C2" i="2" s="1"/>
  <c r="X13" i="1"/>
  <c r="B75" i="11" l="1"/>
  <c r="N76" i="11"/>
  <c r="E14" i="6"/>
  <c r="E16" i="6"/>
  <c r="S2" i="11"/>
  <c r="T2" i="11"/>
  <c r="R2" i="11"/>
  <c r="Q2" i="11"/>
  <c r="P2" i="11"/>
  <c r="S1" i="11"/>
  <c r="H205" i="2"/>
  <c r="R1" i="11"/>
  <c r="G205" i="2"/>
  <c r="Q1" i="11"/>
  <c r="F205" i="2"/>
  <c r="E205" i="2"/>
  <c r="P1" i="11"/>
  <c r="D205" i="2"/>
  <c r="O1" i="11"/>
  <c r="O2" i="11"/>
  <c r="E20" i="6"/>
  <c r="X14" i="1" s="1"/>
  <c r="Y14" i="1" s="1"/>
  <c r="E4" i="6" s="1"/>
  <c r="X8" i="1"/>
  <c r="X7" i="11" l="1"/>
  <c r="N77" i="11"/>
  <c r="B76" i="11"/>
  <c r="X11" i="1"/>
  <c r="X10" i="1"/>
  <c r="T7" i="11"/>
  <c r="S7" i="11"/>
  <c r="V7" i="11"/>
  <c r="W7" i="11" s="1"/>
  <c r="A203" i="11" l="1"/>
  <c r="L203" i="11" s="1"/>
  <c r="A76" i="11"/>
  <c r="C76" i="11" s="1"/>
  <c r="E76" i="11" s="1"/>
  <c r="I203" i="11"/>
  <c r="H203" i="11"/>
  <c r="F203" i="11"/>
  <c r="C203" i="11"/>
  <c r="E203" i="11" s="1"/>
  <c r="K203" i="11"/>
  <c r="B77" i="11"/>
  <c r="N78" i="11"/>
  <c r="A77" i="11"/>
  <c r="A63" i="11"/>
  <c r="A64" i="11"/>
  <c r="A65" i="11"/>
  <c r="A66" i="11"/>
  <c r="A67" i="11"/>
  <c r="A68" i="11"/>
  <c r="A69" i="11"/>
  <c r="A70" i="11"/>
  <c r="A71" i="11"/>
  <c r="A72" i="11"/>
  <c r="A73" i="11"/>
  <c r="A74" i="11"/>
  <c r="A75" i="11"/>
  <c r="K2" i="11"/>
  <c r="B7" i="11"/>
  <c r="B3" i="11"/>
  <c r="B55" i="11"/>
  <c r="B26" i="11"/>
  <c r="B14" i="11"/>
  <c r="B44" i="11"/>
  <c r="B9" i="11"/>
  <c r="B32" i="11"/>
  <c r="B30" i="11"/>
  <c r="B24" i="11"/>
  <c r="B18" i="11"/>
  <c r="B17" i="11"/>
  <c r="B23" i="11"/>
  <c r="B51" i="11"/>
  <c r="B27" i="11"/>
  <c r="B42" i="11"/>
  <c r="B33" i="11"/>
  <c r="B36" i="11"/>
  <c r="B35" i="11"/>
  <c r="B41" i="11"/>
  <c r="B12" i="11"/>
  <c r="B38" i="11"/>
  <c r="B4" i="11"/>
  <c r="B47" i="11"/>
  <c r="B53" i="11"/>
  <c r="B59" i="11"/>
  <c r="B54" i="11"/>
  <c r="B56" i="11"/>
  <c r="B31" i="11"/>
  <c r="B19" i="11"/>
  <c r="B5" i="11"/>
  <c r="B61" i="11"/>
  <c r="B45" i="11"/>
  <c r="A4" i="11"/>
  <c r="B11" i="11"/>
  <c r="B21" i="11"/>
  <c r="B22" i="11"/>
  <c r="B34" i="11"/>
  <c r="B40" i="11"/>
  <c r="B6" i="11"/>
  <c r="B15" i="11"/>
  <c r="B50" i="11"/>
  <c r="B48" i="11"/>
  <c r="B37" i="11"/>
  <c r="B46" i="11"/>
  <c r="B8" i="11"/>
  <c r="B25" i="11"/>
  <c r="B39" i="11"/>
  <c r="B62" i="11"/>
  <c r="B16" i="11"/>
  <c r="B60" i="11"/>
  <c r="B49" i="11"/>
  <c r="B58" i="11"/>
  <c r="B52" i="11"/>
  <c r="B43" i="11"/>
  <c r="B57" i="11"/>
  <c r="B10" i="11"/>
  <c r="B28" i="11"/>
  <c r="B13" i="11"/>
  <c r="B29" i="11"/>
  <c r="B20" i="11"/>
  <c r="J203" i="11" l="1"/>
  <c r="M203" i="11"/>
  <c r="G203" i="11"/>
  <c r="J76" i="11"/>
  <c r="M76" i="11"/>
  <c r="L76" i="11"/>
  <c r="F76" i="11"/>
  <c r="I76" i="11"/>
  <c r="K76" i="11"/>
  <c r="H76" i="11"/>
  <c r="D203" i="11"/>
  <c r="G76" i="11"/>
  <c r="F75" i="11"/>
  <c r="J75" i="11"/>
  <c r="G75" i="11"/>
  <c r="L75" i="11"/>
  <c r="C75" i="11"/>
  <c r="D75" i="11" s="1"/>
  <c r="I75" i="11"/>
  <c r="K75" i="11"/>
  <c r="H75" i="11"/>
  <c r="M75" i="11"/>
  <c r="F67" i="11"/>
  <c r="J67" i="11"/>
  <c r="G67" i="11"/>
  <c r="L67" i="11"/>
  <c r="K67" i="11"/>
  <c r="I67" i="11"/>
  <c r="C67" i="11"/>
  <c r="D67" i="11" s="1"/>
  <c r="M67" i="11"/>
  <c r="H67" i="11"/>
  <c r="F77" i="11"/>
  <c r="J77" i="11"/>
  <c r="K77" i="11"/>
  <c r="C77" i="11"/>
  <c r="E77" i="11" s="1"/>
  <c r="I77" i="11"/>
  <c r="L77" i="11"/>
  <c r="H77" i="11"/>
  <c r="M77" i="11"/>
  <c r="G77" i="11"/>
  <c r="H74" i="11"/>
  <c r="L74" i="11"/>
  <c r="J74" i="11"/>
  <c r="I74" i="11"/>
  <c r="C74" i="11"/>
  <c r="E74" i="11" s="1"/>
  <c r="K74" i="11"/>
  <c r="G74" i="11"/>
  <c r="M74" i="11"/>
  <c r="F74" i="11"/>
  <c r="H66" i="11"/>
  <c r="L66" i="11"/>
  <c r="J66" i="11"/>
  <c r="C66" i="11"/>
  <c r="D66" i="11" s="1"/>
  <c r="I66" i="11"/>
  <c r="M66" i="11"/>
  <c r="F66" i="11"/>
  <c r="G66" i="11"/>
  <c r="K66" i="11"/>
  <c r="H72" i="11"/>
  <c r="L72" i="11"/>
  <c r="F72" i="11"/>
  <c r="K72" i="11"/>
  <c r="J72" i="11"/>
  <c r="C72" i="11"/>
  <c r="E72" i="11" s="1"/>
  <c r="G72" i="11"/>
  <c r="I72" i="11"/>
  <c r="M72" i="11"/>
  <c r="H68" i="11"/>
  <c r="L68" i="11"/>
  <c r="C68" i="11"/>
  <c r="E68" i="11" s="1"/>
  <c r="I68" i="11"/>
  <c r="G68" i="11"/>
  <c r="M68" i="11"/>
  <c r="F68" i="11"/>
  <c r="J68" i="11"/>
  <c r="K68" i="11"/>
  <c r="H64" i="11"/>
  <c r="L64" i="11"/>
  <c r="F64" i="11"/>
  <c r="K64" i="11"/>
  <c r="J64" i="11"/>
  <c r="I64" i="11"/>
  <c r="M64" i="11"/>
  <c r="G64" i="11"/>
  <c r="C64" i="11"/>
  <c r="D64" i="11" s="1"/>
  <c r="D76" i="11"/>
  <c r="F71" i="11"/>
  <c r="J71" i="11"/>
  <c r="I71" i="11"/>
  <c r="C71" i="11"/>
  <c r="D71" i="11" s="1"/>
  <c r="H71" i="11"/>
  <c r="M71" i="11"/>
  <c r="G71" i="11"/>
  <c r="K71" i="11"/>
  <c r="L71" i="11"/>
  <c r="I63" i="11"/>
  <c r="F63" i="11"/>
  <c r="J63" i="11"/>
  <c r="C63" i="11"/>
  <c r="E63" i="11" s="1"/>
  <c r="K63" i="11"/>
  <c r="H63" i="11"/>
  <c r="G63" i="11"/>
  <c r="L63" i="11"/>
  <c r="M63" i="11"/>
  <c r="H70" i="11"/>
  <c r="L70" i="11"/>
  <c r="G70" i="11"/>
  <c r="M70" i="11"/>
  <c r="F70" i="11"/>
  <c r="K70" i="11"/>
  <c r="J70" i="11"/>
  <c r="C70" i="11"/>
  <c r="D70" i="11" s="1"/>
  <c r="I70" i="11"/>
  <c r="N79" i="11"/>
  <c r="B78" i="11"/>
  <c r="A78" i="11"/>
  <c r="F73" i="11"/>
  <c r="J73" i="11"/>
  <c r="C73" i="11"/>
  <c r="H73" i="11"/>
  <c r="M73" i="11"/>
  <c r="I73" i="11"/>
  <c r="D73" i="11"/>
  <c r="K73" i="11"/>
  <c r="G73" i="11"/>
  <c r="L73" i="11"/>
  <c r="E73" i="11"/>
  <c r="F69" i="11"/>
  <c r="J69" i="11"/>
  <c r="K69" i="11"/>
  <c r="I69" i="11"/>
  <c r="C69" i="11"/>
  <c r="D69" i="11" s="1"/>
  <c r="M69" i="11"/>
  <c r="G69" i="11"/>
  <c r="H69" i="11"/>
  <c r="L69" i="11"/>
  <c r="F65" i="11"/>
  <c r="J65" i="11"/>
  <c r="C65" i="11"/>
  <c r="E65" i="11" s="1"/>
  <c r="H65" i="11"/>
  <c r="M65" i="11"/>
  <c r="G65" i="11"/>
  <c r="L65" i="11"/>
  <c r="I65" i="11"/>
  <c r="K65" i="11"/>
  <c r="A49" i="11"/>
  <c r="K49" i="11" s="1"/>
  <c r="A61" i="11"/>
  <c r="M61" i="11" s="1"/>
  <c r="A34" i="11"/>
  <c r="C34" i="11" s="1"/>
  <c r="D34" i="11" s="1"/>
  <c r="A42" i="11"/>
  <c r="M42" i="11" s="1"/>
  <c r="A29" i="11"/>
  <c r="C29" i="11" s="1"/>
  <c r="A35" i="11"/>
  <c r="A48" i="11"/>
  <c r="J48" i="11" s="1"/>
  <c r="C4" i="11"/>
  <c r="E4" i="11" s="1"/>
  <c r="A14" i="11"/>
  <c r="A57" i="11"/>
  <c r="H57" i="11" s="1"/>
  <c r="A24" i="11"/>
  <c r="C24" i="11" s="1"/>
  <c r="E24" i="11" s="1"/>
  <c r="A22" i="11"/>
  <c r="C22" i="11" s="1"/>
  <c r="E22" i="11" s="1"/>
  <c r="A12" i="11"/>
  <c r="A5" i="11"/>
  <c r="A52" i="11"/>
  <c r="A3" i="11"/>
  <c r="C3" i="11" s="1"/>
  <c r="E3" i="11" s="1"/>
  <c r="A53" i="11"/>
  <c r="C53" i="11" s="1"/>
  <c r="D53" i="11" s="1"/>
  <c r="A55" i="11"/>
  <c r="G55" i="11" s="1"/>
  <c r="A28" i="11"/>
  <c r="A56" i="11"/>
  <c r="J56" i="11" s="1"/>
  <c r="A9" i="11"/>
  <c r="A11" i="11"/>
  <c r="C11" i="11" s="1"/>
  <c r="D11" i="11" s="1"/>
  <c r="A41" i="11"/>
  <c r="A17" i="11"/>
  <c r="C17" i="11" s="1"/>
  <c r="D17" i="11" s="1"/>
  <c r="A62" i="11"/>
  <c r="L62" i="11" s="1"/>
  <c r="A38" i="11"/>
  <c r="A18" i="11"/>
  <c r="C18" i="11" s="1"/>
  <c r="E18" i="11" s="1"/>
  <c r="A30" i="11"/>
  <c r="C30" i="11" s="1"/>
  <c r="E30" i="11" s="1"/>
  <c r="A8" i="11"/>
  <c r="A13" i="11"/>
  <c r="A26" i="11"/>
  <c r="A59" i="11"/>
  <c r="G59" i="11" s="1"/>
  <c r="A60" i="11"/>
  <c r="L60" i="11" s="1"/>
  <c r="A21" i="11"/>
  <c r="A50" i="11"/>
  <c r="C50" i="11" s="1"/>
  <c r="D50" i="11" s="1"/>
  <c r="A58" i="11"/>
  <c r="I58" i="11" s="1"/>
  <c r="A32" i="11"/>
  <c r="A23" i="11"/>
  <c r="A54" i="11"/>
  <c r="L54" i="11" s="1"/>
  <c r="A39" i="11"/>
  <c r="J39" i="11" s="1"/>
  <c r="A44" i="11"/>
  <c r="G44" i="11" s="1"/>
  <c r="A10" i="11"/>
  <c r="A31" i="11"/>
  <c r="A7" i="11"/>
  <c r="C7" i="11" s="1"/>
  <c r="E7" i="11" s="1"/>
  <c r="A15" i="11"/>
  <c r="A45" i="11"/>
  <c r="G45" i="11" s="1"/>
  <c r="A16" i="11"/>
  <c r="A40" i="11"/>
  <c r="C40" i="11" s="1"/>
  <c r="E40" i="11" s="1"/>
  <c r="A36" i="11"/>
  <c r="C36" i="11" s="1"/>
  <c r="E36" i="11" s="1"/>
  <c r="A51" i="11"/>
  <c r="G51" i="11" s="1"/>
  <c r="A43" i="11"/>
  <c r="J43" i="11" s="1"/>
  <c r="A25" i="11"/>
  <c r="A33" i="11"/>
  <c r="C33" i="11" s="1"/>
  <c r="E33" i="11" s="1"/>
  <c r="A19" i="11"/>
  <c r="A37" i="11"/>
  <c r="A46" i="11"/>
  <c r="J46" i="11" s="1"/>
  <c r="A27" i="11"/>
  <c r="C27" i="11" s="1"/>
  <c r="E27" i="11" s="1"/>
  <c r="A47" i="11"/>
  <c r="A20" i="11"/>
  <c r="A6" i="11"/>
  <c r="D72" i="11" l="1"/>
  <c r="E66" i="11"/>
  <c r="E71" i="11"/>
  <c r="D65" i="11"/>
  <c r="E75" i="11"/>
  <c r="D63" i="11"/>
  <c r="D68" i="11"/>
  <c r="E67" i="11"/>
  <c r="E64" i="11"/>
  <c r="E70" i="11"/>
  <c r="D74" i="11"/>
  <c r="E69" i="11"/>
  <c r="B79" i="11"/>
  <c r="N80" i="11"/>
  <c r="A79" i="11"/>
  <c r="H78" i="11"/>
  <c r="L78" i="11"/>
  <c r="G78" i="11"/>
  <c r="M78" i="11"/>
  <c r="C78" i="11"/>
  <c r="D78" i="11" s="1"/>
  <c r="J78" i="11"/>
  <c r="K78" i="11"/>
  <c r="I78" i="11"/>
  <c r="F78" i="11"/>
  <c r="D77" i="11"/>
  <c r="F49" i="11"/>
  <c r="F53" i="11"/>
  <c r="J49" i="11"/>
  <c r="C14" i="11"/>
  <c r="D14" i="11" s="1"/>
  <c r="G53" i="11"/>
  <c r="I49" i="11"/>
  <c r="L49" i="11"/>
  <c r="C49" i="11"/>
  <c r="E49" i="11" s="1"/>
  <c r="H49" i="11"/>
  <c r="L53" i="11"/>
  <c r="C12" i="11"/>
  <c r="D12" i="11" s="1"/>
  <c r="G49" i="11"/>
  <c r="M49" i="11"/>
  <c r="M53" i="11"/>
  <c r="F61" i="11"/>
  <c r="H60" i="11"/>
  <c r="D33" i="11"/>
  <c r="F33" i="11" s="1"/>
  <c r="G33" i="11" s="1"/>
  <c r="J44" i="11"/>
  <c r="G61" i="11"/>
  <c r="H42" i="11"/>
  <c r="G42" i="11"/>
  <c r="K42" i="11"/>
  <c r="F42" i="11"/>
  <c r="L42" i="11"/>
  <c r="M48" i="11"/>
  <c r="C61" i="11"/>
  <c r="D61" i="11" s="1"/>
  <c r="I42" i="11"/>
  <c r="J42" i="11"/>
  <c r="C42" i="11"/>
  <c r="E42" i="11" s="1"/>
  <c r="K54" i="11"/>
  <c r="F54" i="11"/>
  <c r="L48" i="11"/>
  <c r="D29" i="11"/>
  <c r="E29" i="11"/>
  <c r="G60" i="11"/>
  <c r="K53" i="11"/>
  <c r="F48" i="11"/>
  <c r="C48" i="11"/>
  <c r="D48" i="11" s="1"/>
  <c r="I44" i="11"/>
  <c r="H53" i="11"/>
  <c r="I48" i="11"/>
  <c r="L61" i="11"/>
  <c r="C44" i="11"/>
  <c r="E44" i="11" s="1"/>
  <c r="C60" i="11"/>
  <c r="D60" i="11" s="1"/>
  <c r="C15" i="11"/>
  <c r="E15" i="11" s="1"/>
  <c r="H61" i="11"/>
  <c r="I61" i="11" s="1"/>
  <c r="K48" i="11"/>
  <c r="J61" i="11"/>
  <c r="G62" i="11"/>
  <c r="C62" i="11"/>
  <c r="E62" i="11" s="1"/>
  <c r="C9" i="11"/>
  <c r="E9" i="11" s="1"/>
  <c r="C32" i="11"/>
  <c r="D32" i="11" s="1"/>
  <c r="G48" i="11"/>
  <c r="H48" i="11"/>
  <c r="C35" i="11"/>
  <c r="E35" i="11" s="1"/>
  <c r="D27" i="11"/>
  <c r="F27" i="11" s="1"/>
  <c r="G27" i="11" s="1"/>
  <c r="E53" i="11"/>
  <c r="M60" i="11"/>
  <c r="I53" i="11"/>
  <c r="J53" i="11"/>
  <c r="H62" i="11"/>
  <c r="I62" i="11" s="1"/>
  <c r="F43" i="11"/>
  <c r="J62" i="11"/>
  <c r="M44" i="11"/>
  <c r="H44" i="11"/>
  <c r="D36" i="11"/>
  <c r="F36" i="11" s="1"/>
  <c r="G36" i="11" s="1"/>
  <c r="J60" i="11"/>
  <c r="I60" i="11"/>
  <c r="K44" i="11"/>
  <c r="C8" i="11"/>
  <c r="D8" i="11" s="1"/>
  <c r="L44" i="11"/>
  <c r="M62" i="11"/>
  <c r="D18" i="11"/>
  <c r="F18" i="11" s="1"/>
  <c r="G18" i="11" s="1"/>
  <c r="M52" i="11"/>
  <c r="I54" i="11"/>
  <c r="H41" i="11"/>
  <c r="M41" i="11"/>
  <c r="C54" i="11"/>
  <c r="E54" i="11" s="1"/>
  <c r="I50" i="11"/>
  <c r="E50" i="11"/>
  <c r="I41" i="11"/>
  <c r="E34" i="11"/>
  <c r="F34" i="11" s="1"/>
  <c r="F41" i="11"/>
  <c r="F52" i="11"/>
  <c r="H52" i="11"/>
  <c r="G41" i="11"/>
  <c r="K50" i="11"/>
  <c r="G43" i="11"/>
  <c r="J54" i="11"/>
  <c r="H54" i="11"/>
  <c r="C26" i="11"/>
  <c r="D26" i="11" s="1"/>
  <c r="D4" i="11"/>
  <c r="F4" i="11" s="1"/>
  <c r="G4" i="11" s="1"/>
  <c r="D22" i="11"/>
  <c r="F22" i="11" s="1"/>
  <c r="G22" i="11" s="1"/>
  <c r="J59" i="11"/>
  <c r="K40" i="11"/>
  <c r="J41" i="11"/>
  <c r="I52" i="11"/>
  <c r="K41" i="11"/>
  <c r="L41" i="11"/>
  <c r="M40" i="11"/>
  <c r="J50" i="11"/>
  <c r="K43" i="11"/>
  <c r="I43" i="11"/>
  <c r="M43" i="11"/>
  <c r="C37" i="11"/>
  <c r="E37" i="11" s="1"/>
  <c r="C41" i="11"/>
  <c r="E41" i="11" s="1"/>
  <c r="C43" i="11"/>
  <c r="D43" i="11" s="1"/>
  <c r="G50" i="11"/>
  <c r="F50" i="11"/>
  <c r="C31" i="11"/>
  <c r="D31" i="11" s="1"/>
  <c r="E17" i="11"/>
  <c r="F17" i="11" s="1"/>
  <c r="G17" i="11" s="1"/>
  <c r="D24" i="11"/>
  <c r="F24" i="11" s="1"/>
  <c r="G24" i="11" s="1"/>
  <c r="F45" i="11"/>
  <c r="L52" i="11"/>
  <c r="J52" i="11"/>
  <c r="C52" i="11"/>
  <c r="D52" i="11" s="1"/>
  <c r="C16" i="11"/>
  <c r="D16" i="11" s="1"/>
  <c r="M50" i="11"/>
  <c r="L50" i="11"/>
  <c r="H43" i="11"/>
  <c r="L43" i="11"/>
  <c r="G52" i="11"/>
  <c r="K52" i="11"/>
  <c r="M54" i="11"/>
  <c r="H50" i="11"/>
  <c r="C28" i="11"/>
  <c r="D28" i="11" s="1"/>
  <c r="G54" i="11"/>
  <c r="G56" i="11"/>
  <c r="C56" i="11"/>
  <c r="E56" i="11" s="1"/>
  <c r="I46" i="11"/>
  <c r="G46" i="11"/>
  <c r="I39" i="11"/>
  <c r="M57" i="11"/>
  <c r="G57" i="11"/>
  <c r="J51" i="11"/>
  <c r="M55" i="11"/>
  <c r="L55" i="11"/>
  <c r="K3" i="11"/>
  <c r="K55" i="11"/>
  <c r="E11" i="11"/>
  <c r="F11" i="11" s="1"/>
  <c r="G11" i="11" s="1"/>
  <c r="J57" i="11"/>
  <c r="I45" i="11"/>
  <c r="L57" i="11"/>
  <c r="I57" i="11"/>
  <c r="M51" i="11"/>
  <c r="J45" i="11"/>
  <c r="M39" i="11"/>
  <c r="F55" i="11"/>
  <c r="G39" i="11"/>
  <c r="C10" i="11"/>
  <c r="F44" i="11"/>
  <c r="D30" i="11"/>
  <c r="F30" i="11" s="1"/>
  <c r="G30" i="11" s="1"/>
  <c r="L45" i="11"/>
  <c r="C57" i="11"/>
  <c r="D57" i="11" s="1"/>
  <c r="F57" i="11"/>
  <c r="F40" i="11"/>
  <c r="L59" i="11"/>
  <c r="L56" i="11"/>
  <c r="I56" i="11"/>
  <c r="M56" i="11"/>
  <c r="D3" i="11"/>
  <c r="F3" i="11" s="1"/>
  <c r="G3" i="11" s="1"/>
  <c r="D40" i="11"/>
  <c r="C51" i="11"/>
  <c r="D51" i="11" s="1"/>
  <c r="H40" i="11"/>
  <c r="M45" i="11"/>
  <c r="G40" i="11"/>
  <c r="I55" i="11"/>
  <c r="L58" i="11"/>
  <c r="K57" i="11"/>
  <c r="K56" i="11"/>
  <c r="F46" i="11"/>
  <c r="L46" i="11"/>
  <c r="H46" i="11"/>
  <c r="C21" i="11"/>
  <c r="E21" i="11" s="1"/>
  <c r="C5" i="11"/>
  <c r="D5" i="11" s="1"/>
  <c r="L51" i="11"/>
  <c r="H51" i="11"/>
  <c r="J58" i="11"/>
  <c r="J55" i="11"/>
  <c r="C55" i="11"/>
  <c r="D55" i="11" s="1"/>
  <c r="F56" i="11"/>
  <c r="H55" i="11"/>
  <c r="H56" i="11"/>
  <c r="C13" i="11"/>
  <c r="E13" i="11" s="1"/>
  <c r="C38" i="11"/>
  <c r="D38" i="11" s="1"/>
  <c r="M59" i="11"/>
  <c r="C59" i="11"/>
  <c r="E59" i="11" s="1"/>
  <c r="C45" i="11"/>
  <c r="E45" i="11" s="1"/>
  <c r="I51" i="11"/>
  <c r="F51" i="11"/>
  <c r="K58" i="11"/>
  <c r="K59" i="11" s="1"/>
  <c r="K60" i="11" s="1"/>
  <c r="K61" i="11" s="1"/>
  <c r="K62" i="11" s="1"/>
  <c r="C58" i="11"/>
  <c r="D58" i="11" s="1"/>
  <c r="C23" i="11"/>
  <c r="D23" i="11" s="1"/>
  <c r="C25" i="11"/>
  <c r="E25" i="11" s="1"/>
  <c r="G58" i="11"/>
  <c r="C19" i="11"/>
  <c r="E19" i="11" s="1"/>
  <c r="F58" i="11"/>
  <c r="M58" i="11"/>
  <c r="D7" i="11"/>
  <c r="F7" i="11" s="1"/>
  <c r="G7" i="11" s="1"/>
  <c r="H45" i="11"/>
  <c r="H59" i="11"/>
  <c r="I59" i="11" s="1"/>
  <c r="I40" i="11"/>
  <c r="K45" i="11"/>
  <c r="J40" i="11"/>
  <c r="H58" i="11"/>
  <c r="F59" i="11"/>
  <c r="L40" i="11"/>
  <c r="K51" i="11"/>
  <c r="K46" i="11"/>
  <c r="H39" i="11"/>
  <c r="L39" i="11"/>
  <c r="C46" i="11"/>
  <c r="D46" i="11" s="1"/>
  <c r="C39" i="11"/>
  <c r="E39" i="11" s="1"/>
  <c r="M46" i="11"/>
  <c r="C6" i="11"/>
  <c r="C20" i="11"/>
  <c r="G47" i="11"/>
  <c r="L47" i="11"/>
  <c r="F47" i="11"/>
  <c r="H47" i="11"/>
  <c r="J47" i="11"/>
  <c r="K47" i="11"/>
  <c r="I47" i="11"/>
  <c r="M47" i="11"/>
  <c r="C47" i="11"/>
  <c r="F38" i="11"/>
  <c r="G38" i="11" s="1"/>
  <c r="M38" i="11" s="1"/>
  <c r="M37" i="11"/>
  <c r="H37" i="11"/>
  <c r="J37" i="11"/>
  <c r="G34" i="11"/>
  <c r="E78" i="11" l="1"/>
  <c r="F79" i="11"/>
  <c r="J79" i="11"/>
  <c r="I79" i="11"/>
  <c r="C79" i="11"/>
  <c r="D79" i="11" s="1"/>
  <c r="K79" i="11"/>
  <c r="L79" i="11"/>
  <c r="H79" i="11"/>
  <c r="M79" i="11"/>
  <c r="G79" i="11"/>
  <c r="N81" i="11"/>
  <c r="A80" i="11"/>
  <c r="B80" i="11"/>
  <c r="E14" i="11"/>
  <c r="F14" i="11" s="1"/>
  <c r="G14" i="11" s="1"/>
  <c r="E32" i="11"/>
  <c r="F32" i="11" s="1"/>
  <c r="G32" i="11" s="1"/>
  <c r="K4" i="11"/>
  <c r="K5" i="11" s="1"/>
  <c r="K6" i="11" s="1"/>
  <c r="K7" i="11" s="1"/>
  <c r="K8" i="11" s="1"/>
  <c r="K9" i="11" s="1"/>
  <c r="K10" i="11" s="1"/>
  <c r="K11" i="11" s="1"/>
  <c r="K12" i="11" s="1"/>
  <c r="K13" i="11" s="1"/>
  <c r="K14" i="11" s="1"/>
  <c r="K15" i="11" s="1"/>
  <c r="D49" i="11"/>
  <c r="E12" i="11"/>
  <c r="F12" i="11" s="1"/>
  <c r="G12" i="11" s="1"/>
  <c r="D15" i="11"/>
  <c r="F15" i="11" s="1"/>
  <c r="G15" i="11" s="1"/>
  <c r="E26" i="11"/>
  <c r="F26" i="11" s="1"/>
  <c r="G26" i="11" s="1"/>
  <c r="E48" i="11"/>
  <c r="D37" i="11"/>
  <c r="F37" i="11" s="1"/>
  <c r="G37" i="11" s="1"/>
  <c r="D44" i="11"/>
  <c r="F29" i="11"/>
  <c r="G29" i="11" s="1"/>
  <c r="E61" i="11"/>
  <c r="D42" i="11"/>
  <c r="E16" i="11"/>
  <c r="F16" i="11" s="1"/>
  <c r="G16" i="11" s="1"/>
  <c r="D62" i="11"/>
  <c r="F62" i="11" s="1"/>
  <c r="D9" i="11"/>
  <c r="F9" i="11" s="1"/>
  <c r="G9" i="11" s="1"/>
  <c r="E60" i="11"/>
  <c r="F60" i="11" s="1"/>
  <c r="E8" i="11"/>
  <c r="F8" i="11" s="1"/>
  <c r="G8" i="11" s="1"/>
  <c r="D35" i="11"/>
  <c r="F35" i="11" s="1"/>
  <c r="G35" i="11" s="1"/>
  <c r="H3" i="11"/>
  <c r="I3" i="11" s="1"/>
  <c r="D54" i="11"/>
  <c r="H18" i="11"/>
  <c r="I18" i="11" s="1"/>
  <c r="M3" i="11"/>
  <c r="H4" i="11"/>
  <c r="I4" i="11" s="1"/>
  <c r="E23" i="11"/>
  <c r="F23" i="11" s="1"/>
  <c r="G23" i="11" s="1"/>
  <c r="H24" i="11" s="1"/>
  <c r="I24" i="11" s="1"/>
  <c r="J3" i="11"/>
  <c r="D41" i="11"/>
  <c r="E52" i="11"/>
  <c r="E28" i="11"/>
  <c r="F28" i="11" s="1"/>
  <c r="G28" i="11" s="1"/>
  <c r="D21" i="11"/>
  <c r="F21" i="11" s="1"/>
  <c r="G21" i="11" s="1"/>
  <c r="D19" i="11"/>
  <c r="F19" i="11" s="1"/>
  <c r="G19" i="11" s="1"/>
  <c r="E43" i="11"/>
  <c r="E31" i="11"/>
  <c r="F31" i="11" s="1"/>
  <c r="G31" i="11" s="1"/>
  <c r="E5" i="11"/>
  <c r="F5" i="11" s="1"/>
  <c r="G5" i="11" s="1"/>
  <c r="E57" i="11"/>
  <c r="D25" i="11"/>
  <c r="F25" i="11" s="1"/>
  <c r="G25" i="11" s="1"/>
  <c r="D56" i="11"/>
  <c r="E46" i="11"/>
  <c r="E51" i="11"/>
  <c r="E38" i="11"/>
  <c r="D10" i="11"/>
  <c r="E10" i="11"/>
  <c r="D45" i="11"/>
  <c r="E55" i="11"/>
  <c r="D13" i="11"/>
  <c r="F13" i="11" s="1"/>
  <c r="G13" i="11" s="1"/>
  <c r="E58" i="11"/>
  <c r="D59" i="11"/>
  <c r="D39" i="11"/>
  <c r="F39" i="11" s="1"/>
  <c r="D47" i="11"/>
  <c r="E47" i="11"/>
  <c r="D6" i="11"/>
  <c r="E6" i="11"/>
  <c r="E20" i="11"/>
  <c r="D20" i="11"/>
  <c r="H38" i="11"/>
  <c r="L38" i="11" s="1"/>
  <c r="J38" i="11"/>
  <c r="H33" i="11"/>
  <c r="I37" i="11"/>
  <c r="L37" i="11"/>
  <c r="H34" i="11"/>
  <c r="E79" i="11" l="1"/>
  <c r="B81" i="11"/>
  <c r="N82" i="11"/>
  <c r="A81" i="11"/>
  <c r="H80" i="11"/>
  <c r="L80" i="11"/>
  <c r="F80" i="11"/>
  <c r="K80" i="11"/>
  <c r="C80" i="11"/>
  <c r="D80" i="11" s="1"/>
  <c r="J80" i="11"/>
  <c r="M80" i="11"/>
  <c r="I80" i="11"/>
  <c r="G80" i="11"/>
  <c r="M4" i="11"/>
  <c r="M9" i="11"/>
  <c r="M12" i="11"/>
  <c r="M5" i="11"/>
  <c r="J11" i="11"/>
  <c r="J12" i="11"/>
  <c r="M14" i="11"/>
  <c r="J15" i="11"/>
  <c r="J14" i="11"/>
  <c r="M7" i="11"/>
  <c r="J7" i="11"/>
  <c r="K16" i="11"/>
  <c r="K17" i="11" s="1"/>
  <c r="M17" i="11" s="1"/>
  <c r="M11" i="11"/>
  <c r="J4" i="11"/>
  <c r="H12" i="11"/>
  <c r="L12" i="11" s="1"/>
  <c r="H27" i="11"/>
  <c r="I27" i="11" s="1"/>
  <c r="M15" i="11"/>
  <c r="H15" i="11"/>
  <c r="I15" i="11" s="1"/>
  <c r="H36" i="11"/>
  <c r="H35" i="11"/>
  <c r="H26" i="11"/>
  <c r="L26" i="11" s="1"/>
  <c r="H8" i="11"/>
  <c r="L8" i="11" s="1"/>
  <c r="H30" i="11"/>
  <c r="L30" i="11" s="1"/>
  <c r="M8" i="11"/>
  <c r="J8" i="11"/>
  <c r="H17" i="11"/>
  <c r="I17" i="11" s="1"/>
  <c r="J9" i="11"/>
  <c r="H16" i="11"/>
  <c r="I16" i="11" s="1"/>
  <c r="L4" i="11"/>
  <c r="H9" i="11"/>
  <c r="L9" i="11" s="1"/>
  <c r="L3" i="11"/>
  <c r="L18" i="11"/>
  <c r="J13" i="11"/>
  <c r="J5" i="11"/>
  <c r="L24" i="11"/>
  <c r="H25" i="11"/>
  <c r="I25" i="11" s="1"/>
  <c r="K18" i="11"/>
  <c r="J17" i="11"/>
  <c r="H19" i="11"/>
  <c r="I19" i="11" s="1"/>
  <c r="M13" i="11"/>
  <c r="H14" i="11"/>
  <c r="I14" i="11" s="1"/>
  <c r="F10" i="11"/>
  <c r="G10" i="11" s="1"/>
  <c r="H11" i="11" s="1"/>
  <c r="H23" i="11"/>
  <c r="L23" i="11" s="1"/>
  <c r="H22" i="11"/>
  <c r="H28" i="11"/>
  <c r="H29" i="11"/>
  <c r="H13" i="11"/>
  <c r="I13" i="11" s="1"/>
  <c r="F20" i="11"/>
  <c r="G20" i="11" s="1"/>
  <c r="H21" i="11" s="1"/>
  <c r="H5" i="11"/>
  <c r="L5" i="11" s="1"/>
  <c r="F6" i="11"/>
  <c r="G6" i="11" s="1"/>
  <c r="H31" i="11"/>
  <c r="H32" i="11"/>
  <c r="I38" i="11"/>
  <c r="L34" i="11"/>
  <c r="I34" i="11"/>
  <c r="L33" i="11"/>
  <c r="I33" i="11"/>
  <c r="E80" i="11" l="1"/>
  <c r="F81" i="11"/>
  <c r="J81" i="11"/>
  <c r="C81" i="11"/>
  <c r="D81" i="11" s="1"/>
  <c r="H81" i="11"/>
  <c r="M81" i="11"/>
  <c r="K81" i="11"/>
  <c r="L81" i="11"/>
  <c r="I81" i="11"/>
  <c r="G81" i="11"/>
  <c r="N83" i="11"/>
  <c r="A82" i="11"/>
  <c r="B82" i="11"/>
  <c r="J16" i="11"/>
  <c r="M16" i="11"/>
  <c r="L27" i="11"/>
  <c r="I12" i="11"/>
  <c r="L15" i="11"/>
  <c r="I26" i="11"/>
  <c r="L36" i="11"/>
  <c r="I36" i="11"/>
  <c r="I35" i="11"/>
  <c r="L35" i="11"/>
  <c r="I9" i="11"/>
  <c r="I8" i="11"/>
  <c r="M10" i="11"/>
  <c r="I30" i="11"/>
  <c r="L25" i="11"/>
  <c r="H10" i="11"/>
  <c r="I10" i="11" s="1"/>
  <c r="L16" i="11"/>
  <c r="L17" i="11"/>
  <c r="J10" i="11"/>
  <c r="L19" i="11"/>
  <c r="L14" i="11"/>
  <c r="H20" i="11"/>
  <c r="L20" i="11" s="1"/>
  <c r="L13" i="11"/>
  <c r="I23" i="11"/>
  <c r="K19" i="11"/>
  <c r="M18" i="11"/>
  <c r="J18" i="11"/>
  <c r="I5" i="11"/>
  <c r="L31" i="11"/>
  <c r="I31" i="11"/>
  <c r="I29" i="11"/>
  <c r="L29" i="11"/>
  <c r="L21" i="11"/>
  <c r="I21" i="11"/>
  <c r="L22" i="11"/>
  <c r="I22" i="11"/>
  <c r="L32" i="11"/>
  <c r="I32" i="11"/>
  <c r="J6" i="11"/>
  <c r="M6" i="11"/>
  <c r="H7" i="11"/>
  <c r="H6" i="11"/>
  <c r="L28" i="11"/>
  <c r="I28" i="11"/>
  <c r="I11" i="11"/>
  <c r="L11" i="11"/>
  <c r="E81" i="11" l="1"/>
  <c r="B83" i="11"/>
  <c r="A83" i="11"/>
  <c r="N84" i="11"/>
  <c r="H82" i="11"/>
  <c r="L82" i="11"/>
  <c r="J82" i="11"/>
  <c r="C82" i="11"/>
  <c r="E82" i="11" s="1"/>
  <c r="K82" i="11"/>
  <c r="F82" i="11"/>
  <c r="M82" i="11"/>
  <c r="I82" i="11"/>
  <c r="G82" i="11"/>
  <c r="I20" i="11"/>
  <c r="L10" i="11"/>
  <c r="K20" i="11"/>
  <c r="J19" i="11"/>
  <c r="M19" i="11"/>
  <c r="L6" i="11"/>
  <c r="I6" i="11"/>
  <c r="I7" i="11"/>
  <c r="L7" i="11"/>
  <c r="D82" i="11" l="1"/>
  <c r="N85" i="11"/>
  <c r="A84" i="11"/>
  <c r="B84" i="11"/>
  <c r="F83" i="11"/>
  <c r="J83" i="11"/>
  <c r="G83" i="11"/>
  <c r="L83" i="11"/>
  <c r="K83" i="11"/>
  <c r="M83" i="11"/>
  <c r="I83" i="11"/>
  <c r="C83" i="11"/>
  <c r="D83" i="11" s="1"/>
  <c r="H83" i="11"/>
  <c r="K21" i="11"/>
  <c r="J20" i="11"/>
  <c r="M20" i="11"/>
  <c r="E83" i="11" l="1"/>
  <c r="H84" i="11"/>
  <c r="L84" i="11"/>
  <c r="C84" i="11"/>
  <c r="E84" i="11" s="1"/>
  <c r="I84" i="11"/>
  <c r="K84" i="11"/>
  <c r="F84" i="11"/>
  <c r="M84" i="11"/>
  <c r="J84" i="11"/>
  <c r="G84" i="11"/>
  <c r="B85" i="11"/>
  <c r="N86" i="11"/>
  <c r="A85" i="11"/>
  <c r="K22" i="11"/>
  <c r="M21" i="11"/>
  <c r="J21" i="11"/>
  <c r="D84" i="11" l="1"/>
  <c r="B86" i="11"/>
  <c r="A86" i="11"/>
  <c r="N87" i="11"/>
  <c r="F85" i="11"/>
  <c r="J85" i="11"/>
  <c r="K85" i="11"/>
  <c r="L85" i="11"/>
  <c r="G85" i="11"/>
  <c r="M85" i="11"/>
  <c r="I85" i="11"/>
  <c r="C85" i="11"/>
  <c r="E85" i="11" s="1"/>
  <c r="H85" i="11"/>
  <c r="K23" i="11"/>
  <c r="M22" i="11"/>
  <c r="J22" i="11"/>
  <c r="D85" i="11" l="1"/>
  <c r="B87" i="11"/>
  <c r="N88" i="11"/>
  <c r="A87" i="11"/>
  <c r="H86" i="11"/>
  <c r="L86" i="11"/>
  <c r="G86" i="11"/>
  <c r="M86" i="11"/>
  <c r="K86" i="11"/>
  <c r="F86" i="11"/>
  <c r="J86" i="11"/>
  <c r="I86" i="11"/>
  <c r="C86" i="11"/>
  <c r="D86" i="11" s="1"/>
  <c r="K24" i="11"/>
  <c r="J23" i="11"/>
  <c r="M23" i="11"/>
  <c r="F87" i="11" l="1"/>
  <c r="I87" i="11"/>
  <c r="M87" i="11"/>
  <c r="K87" i="11"/>
  <c r="G87" i="11"/>
  <c r="L87" i="11"/>
  <c r="J87" i="11"/>
  <c r="C87" i="11"/>
  <c r="D87" i="11" s="1"/>
  <c r="H87" i="11"/>
  <c r="B88" i="11"/>
  <c r="N89" i="11"/>
  <c r="A88" i="11"/>
  <c r="E86" i="11"/>
  <c r="K25" i="11"/>
  <c r="M24" i="11"/>
  <c r="J24" i="11"/>
  <c r="E87" i="11" l="1"/>
  <c r="A89" i="11"/>
  <c r="N90" i="11"/>
  <c r="B89" i="11"/>
  <c r="C88" i="11"/>
  <c r="D88" i="11" s="1"/>
  <c r="G88" i="11"/>
  <c r="K88" i="11"/>
  <c r="H88" i="11"/>
  <c r="M88" i="11"/>
  <c r="I88" i="11"/>
  <c r="F88" i="11"/>
  <c r="J88" i="11"/>
  <c r="L88" i="11"/>
  <c r="K26" i="11"/>
  <c r="J25" i="11"/>
  <c r="M25" i="11"/>
  <c r="E88" i="11" l="1"/>
  <c r="I89" i="11"/>
  <c r="M89" i="11"/>
  <c r="J89" i="11"/>
  <c r="F89" i="11"/>
  <c r="K89" i="11"/>
  <c r="C89" i="11"/>
  <c r="D89" i="11" s="1"/>
  <c r="G89" i="11"/>
  <c r="L89" i="11"/>
  <c r="H89" i="11"/>
  <c r="A90" i="11"/>
  <c r="N91" i="11"/>
  <c r="B90" i="11"/>
  <c r="K27" i="11"/>
  <c r="M26" i="11"/>
  <c r="J26" i="11"/>
  <c r="E89" i="11" l="1"/>
  <c r="A91" i="11"/>
  <c r="N92" i="11"/>
  <c r="B91" i="11"/>
  <c r="C90" i="11"/>
  <c r="E90" i="11" s="1"/>
  <c r="G90" i="11"/>
  <c r="K90" i="11"/>
  <c r="F90" i="11"/>
  <c r="L90" i="11"/>
  <c r="H90" i="11"/>
  <c r="M90" i="11"/>
  <c r="J90" i="11"/>
  <c r="D90" i="11"/>
  <c r="I90" i="11"/>
  <c r="K28" i="11"/>
  <c r="J27" i="11"/>
  <c r="M27" i="11"/>
  <c r="I91" i="11" l="1"/>
  <c r="M91" i="11"/>
  <c r="C91" i="11"/>
  <c r="E91" i="11" s="1"/>
  <c r="H91" i="11"/>
  <c r="J91" i="11"/>
  <c r="G91" i="11"/>
  <c r="K91" i="11"/>
  <c r="F91" i="11"/>
  <c r="L91" i="11"/>
  <c r="A92" i="11"/>
  <c r="B92" i="11"/>
  <c r="N93" i="11"/>
  <c r="K29" i="11"/>
  <c r="J28" i="11"/>
  <c r="M28" i="11"/>
  <c r="D91" i="11" l="1"/>
  <c r="C92" i="11"/>
  <c r="E92" i="11" s="1"/>
  <c r="G92" i="11"/>
  <c r="K92" i="11"/>
  <c r="J92" i="11"/>
  <c r="F92" i="11"/>
  <c r="L92" i="11"/>
  <c r="H92" i="11"/>
  <c r="M92" i="11"/>
  <c r="I92" i="11"/>
  <c r="A93" i="11"/>
  <c r="B93" i="11"/>
  <c r="N94" i="11"/>
  <c r="K30" i="11"/>
  <c r="M29" i="11"/>
  <c r="J29" i="11"/>
  <c r="D92" i="11" l="1"/>
  <c r="G93" i="11"/>
  <c r="K93" i="11"/>
  <c r="C93" i="11"/>
  <c r="E93" i="11" s="1"/>
  <c r="H93" i="11"/>
  <c r="L93" i="11"/>
  <c r="J93" i="11"/>
  <c r="M93" i="11"/>
  <c r="F93" i="11"/>
  <c r="I93" i="11"/>
  <c r="A94" i="11"/>
  <c r="B94" i="11"/>
  <c r="N95" i="11"/>
  <c r="K31" i="11"/>
  <c r="M30" i="11"/>
  <c r="J30" i="11"/>
  <c r="D93" i="11" l="1"/>
  <c r="I94" i="11"/>
  <c r="M94" i="11"/>
  <c r="F94" i="11"/>
  <c r="J94" i="11"/>
  <c r="L94" i="11"/>
  <c r="G94" i="11"/>
  <c r="C94" i="11"/>
  <c r="D94" i="11" s="1"/>
  <c r="H94" i="11"/>
  <c r="K94" i="11"/>
  <c r="N96" i="11"/>
  <c r="A95" i="11"/>
  <c r="B95" i="11"/>
  <c r="K32" i="11"/>
  <c r="M31" i="11"/>
  <c r="J31" i="11"/>
  <c r="C95" i="11" l="1"/>
  <c r="D95" i="11" s="1"/>
  <c r="G95" i="11"/>
  <c r="K95" i="11"/>
  <c r="H95" i="11"/>
  <c r="L95" i="11"/>
  <c r="F95" i="11"/>
  <c r="I95" i="11"/>
  <c r="J95" i="11"/>
  <c r="M95" i="11"/>
  <c r="E94" i="11"/>
  <c r="A96" i="11"/>
  <c r="B96" i="11"/>
  <c r="N97" i="11"/>
  <c r="K33" i="11"/>
  <c r="M32" i="11"/>
  <c r="J32" i="11"/>
  <c r="E95" i="11" l="1"/>
  <c r="N98" i="11"/>
  <c r="B97" i="11"/>
  <c r="A97" i="11"/>
  <c r="I96" i="11"/>
  <c r="M96" i="11"/>
  <c r="F96" i="11"/>
  <c r="J96" i="11"/>
  <c r="H96" i="11"/>
  <c r="C96" i="11"/>
  <c r="E96" i="11" s="1"/>
  <c r="K96" i="11"/>
  <c r="G96" i="11"/>
  <c r="L96" i="11"/>
  <c r="D96" i="11"/>
  <c r="K34" i="11"/>
  <c r="M33" i="11"/>
  <c r="J33" i="11"/>
  <c r="C97" i="11" l="1"/>
  <c r="D97" i="11" s="1"/>
  <c r="G97" i="11"/>
  <c r="K97" i="11"/>
  <c r="H97" i="11"/>
  <c r="L97" i="11"/>
  <c r="J97" i="11"/>
  <c r="M97" i="11"/>
  <c r="I97" i="11"/>
  <c r="F97" i="11"/>
  <c r="A98" i="11"/>
  <c r="B98" i="11"/>
  <c r="N99" i="11"/>
  <c r="K35" i="11"/>
  <c r="M34" i="11"/>
  <c r="J34" i="11"/>
  <c r="I98" i="11" l="1"/>
  <c r="M98" i="11"/>
  <c r="F98" i="11"/>
  <c r="J98" i="11"/>
  <c r="L98" i="11"/>
  <c r="G98" i="11"/>
  <c r="K98" i="11"/>
  <c r="C98" i="11"/>
  <c r="D98" i="11" s="1"/>
  <c r="H98" i="11"/>
  <c r="E97" i="11"/>
  <c r="N100" i="11"/>
  <c r="A99" i="11"/>
  <c r="B99" i="11"/>
  <c r="K36" i="11"/>
  <c r="J35" i="11"/>
  <c r="M35" i="11"/>
  <c r="E98" i="11" l="1"/>
  <c r="A100" i="11"/>
  <c r="B100" i="11"/>
  <c r="N101" i="11"/>
  <c r="C99" i="11"/>
  <c r="D99" i="11" s="1"/>
  <c r="G99" i="11"/>
  <c r="K99" i="11"/>
  <c r="H99" i="11"/>
  <c r="L99" i="11"/>
  <c r="F99" i="11"/>
  <c r="I99" i="11"/>
  <c r="M99" i="11"/>
  <c r="E99" i="11"/>
  <c r="J99" i="11"/>
  <c r="K37" i="11"/>
  <c r="K38" i="11" s="1"/>
  <c r="K39" i="11" s="1"/>
  <c r="M36" i="11"/>
  <c r="J36" i="11"/>
  <c r="I100" i="11" l="1"/>
  <c r="M100" i="11"/>
  <c r="F100" i="11"/>
  <c r="J100" i="11"/>
  <c r="H100" i="11"/>
  <c r="C100" i="11"/>
  <c r="E100" i="11" s="1"/>
  <c r="K100" i="11"/>
  <c r="G100" i="11"/>
  <c r="L100" i="11"/>
  <c r="N102" i="11"/>
  <c r="B101" i="11"/>
  <c r="A101" i="11"/>
  <c r="Q7" i="11"/>
  <c r="D100" i="11" l="1"/>
  <c r="A102" i="11"/>
  <c r="B102" i="11"/>
  <c r="N103" i="11"/>
  <c r="C101" i="11"/>
  <c r="D101" i="11" s="1"/>
  <c r="G101" i="11"/>
  <c r="K101" i="11"/>
  <c r="H101" i="11"/>
  <c r="L101" i="11"/>
  <c r="J101" i="11"/>
  <c r="M101" i="11"/>
  <c r="F101" i="11"/>
  <c r="I101" i="11"/>
  <c r="BM4" i="3"/>
  <c r="E18" i="6"/>
  <c r="W4" i="1" s="1"/>
  <c r="I102" i="11" l="1"/>
  <c r="M102" i="11"/>
  <c r="F102" i="11"/>
  <c r="J102" i="11"/>
  <c r="L102" i="11"/>
  <c r="G102" i="11"/>
  <c r="C102" i="11"/>
  <c r="E102" i="11" s="1"/>
  <c r="H102" i="11"/>
  <c r="K102" i="11"/>
  <c r="E101" i="11"/>
  <c r="N104" i="11"/>
  <c r="A103" i="11"/>
  <c r="B103" i="11"/>
  <c r="L9" i="1"/>
  <c r="L25" i="1"/>
  <c r="L41" i="1"/>
  <c r="L57" i="1"/>
  <c r="L73" i="1"/>
  <c r="L89" i="1"/>
  <c r="L105" i="1"/>
  <c r="L121" i="1"/>
  <c r="L137" i="1"/>
  <c r="L153" i="1"/>
  <c r="L169" i="1"/>
  <c r="L185" i="1"/>
  <c r="L6" i="1"/>
  <c r="L22" i="1"/>
  <c r="L38" i="1"/>
  <c r="L54" i="1"/>
  <c r="L70" i="1"/>
  <c r="L86" i="1"/>
  <c r="L19" i="1"/>
  <c r="L35" i="1"/>
  <c r="L51" i="1"/>
  <c r="L67" i="1"/>
  <c r="L83" i="1"/>
  <c r="L99" i="1"/>
  <c r="L115" i="1"/>
  <c r="L131" i="1"/>
  <c r="L147" i="1"/>
  <c r="L163" i="1"/>
  <c r="L179" i="1"/>
  <c r="L195" i="1"/>
  <c r="L16" i="1"/>
  <c r="L32" i="1"/>
  <c r="L48" i="1"/>
  <c r="L64" i="1"/>
  <c r="L80" i="1"/>
  <c r="L96" i="1"/>
  <c r="L112" i="1"/>
  <c r="L128" i="1"/>
  <c r="L144" i="1"/>
  <c r="L130" i="1"/>
  <c r="L172" i="1"/>
  <c r="L102" i="1"/>
  <c r="L158" i="1"/>
  <c r="L4" i="1"/>
  <c r="L17" i="1"/>
  <c r="L33" i="1"/>
  <c r="L49" i="1"/>
  <c r="L65" i="1"/>
  <c r="L81" i="1"/>
  <c r="L97" i="1"/>
  <c r="L113" i="1"/>
  <c r="L129" i="1"/>
  <c r="L145" i="1"/>
  <c r="L161" i="1"/>
  <c r="L177" i="1"/>
  <c r="L193" i="1"/>
  <c r="L14" i="1"/>
  <c r="L30" i="1"/>
  <c r="L46" i="1"/>
  <c r="L62" i="1"/>
  <c r="L78" i="1"/>
  <c r="L11" i="1"/>
  <c r="L27" i="1"/>
  <c r="L43" i="1"/>
  <c r="L59" i="1"/>
  <c r="L75" i="1"/>
  <c r="L91" i="1"/>
  <c r="L107" i="1"/>
  <c r="L123" i="1"/>
  <c r="L139" i="1"/>
  <c r="L155" i="1"/>
  <c r="L171" i="1"/>
  <c r="L187" i="1"/>
  <c r="L8" i="1"/>
  <c r="L24" i="1"/>
  <c r="L40" i="1"/>
  <c r="L56" i="1"/>
  <c r="L72" i="1"/>
  <c r="L88" i="1"/>
  <c r="L104" i="1"/>
  <c r="L120" i="1"/>
  <c r="L136" i="1"/>
  <c r="L98" i="1"/>
  <c r="L156" i="1"/>
  <c r="L188" i="1"/>
  <c r="L134" i="1"/>
  <c r="L174" i="1"/>
  <c r="L90" i="1"/>
  <c r="L152" i="1"/>
  <c r="L184" i="1"/>
  <c r="L110" i="1"/>
  <c r="L162" i="1"/>
  <c r="L194" i="1"/>
  <c r="L5" i="1"/>
  <c r="L21" i="1"/>
  <c r="L37" i="1"/>
  <c r="L53" i="1"/>
  <c r="L69" i="1"/>
  <c r="L85" i="1"/>
  <c r="L101" i="1"/>
  <c r="L117" i="1"/>
  <c r="L133" i="1"/>
  <c r="L149" i="1"/>
  <c r="L165" i="1"/>
  <c r="L181" i="1"/>
  <c r="L197" i="1"/>
  <c r="L18" i="1"/>
  <c r="L34" i="1"/>
  <c r="L50" i="1"/>
  <c r="L66" i="1"/>
  <c r="L82" i="1"/>
  <c r="L15" i="1"/>
  <c r="L31" i="1"/>
  <c r="L47" i="1"/>
  <c r="L63" i="1"/>
  <c r="L79" i="1"/>
  <c r="L95" i="1"/>
  <c r="L111" i="1"/>
  <c r="L127" i="1"/>
  <c r="L143" i="1"/>
  <c r="L159" i="1"/>
  <c r="L175" i="1"/>
  <c r="L191" i="1"/>
  <c r="L12" i="1"/>
  <c r="L28" i="1"/>
  <c r="L44" i="1"/>
  <c r="L60" i="1"/>
  <c r="L76" i="1"/>
  <c r="L61" i="1"/>
  <c r="L125" i="1"/>
  <c r="L189" i="1"/>
  <c r="L58" i="1"/>
  <c r="L39" i="1"/>
  <c r="L103" i="1"/>
  <c r="L167" i="1"/>
  <c r="L36" i="1"/>
  <c r="L92" i="1"/>
  <c r="L114" i="1"/>
  <c r="L182" i="1"/>
  <c r="L178" i="1"/>
  <c r="L141" i="1"/>
  <c r="L119" i="1"/>
  <c r="L52" i="1"/>
  <c r="L132" i="1"/>
  <c r="L118" i="1"/>
  <c r="L192" i="1"/>
  <c r="L186" i="1"/>
  <c r="L29" i="1"/>
  <c r="L93" i="1"/>
  <c r="L157" i="1"/>
  <c r="L26" i="1"/>
  <c r="L7" i="1"/>
  <c r="L71" i="1"/>
  <c r="L135" i="1"/>
  <c r="L199" i="1"/>
  <c r="L68" i="1"/>
  <c r="L108" i="1"/>
  <c r="L140" i="1"/>
  <c r="L164" i="1"/>
  <c r="L150" i="1"/>
  <c r="L198" i="1"/>
  <c r="L160" i="1"/>
  <c r="L200" i="1"/>
  <c r="L154" i="1"/>
  <c r="L45" i="1"/>
  <c r="L109" i="1"/>
  <c r="L173" i="1"/>
  <c r="L42" i="1"/>
  <c r="L23" i="1"/>
  <c r="L87" i="1"/>
  <c r="L151" i="1"/>
  <c r="L20" i="1"/>
  <c r="L84" i="1"/>
  <c r="L116" i="1"/>
  <c r="L148" i="1"/>
  <c r="L180" i="1"/>
  <c r="L166" i="1"/>
  <c r="L106" i="1"/>
  <c r="L168" i="1"/>
  <c r="L94" i="1"/>
  <c r="L170" i="1"/>
  <c r="L124" i="1"/>
  <c r="L196" i="1"/>
  <c r="L122" i="1"/>
  <c r="L176" i="1"/>
  <c r="L126" i="1"/>
  <c r="L13" i="1"/>
  <c r="L77" i="1"/>
  <c r="L10" i="1"/>
  <c r="L74" i="1"/>
  <c r="L55" i="1"/>
  <c r="L183" i="1"/>
  <c r="L100" i="1"/>
  <c r="L146" i="1"/>
  <c r="L190" i="1"/>
  <c r="L138" i="1"/>
  <c r="L142" i="1"/>
  <c r="BN4" i="3"/>
  <c r="BN181" i="3" s="1"/>
  <c r="O180" i="1" s="1"/>
  <c r="BN60" i="3" l="1"/>
  <c r="O59" i="1" s="1"/>
  <c r="C103" i="11"/>
  <c r="D103" i="11" s="1"/>
  <c r="G103" i="11"/>
  <c r="K103" i="11"/>
  <c r="H103" i="11"/>
  <c r="L103" i="11"/>
  <c r="F103" i="11"/>
  <c r="I103" i="11"/>
  <c r="J103" i="11"/>
  <c r="M103" i="11"/>
  <c r="D102" i="11"/>
  <c r="A104" i="11"/>
  <c r="B104" i="11"/>
  <c r="N105" i="11"/>
  <c r="BN31" i="3"/>
  <c r="O30" i="1" s="1"/>
  <c r="BN20" i="3"/>
  <c r="O19" i="1" s="1"/>
  <c r="BN194" i="3"/>
  <c r="O193" i="1" s="1"/>
  <c r="BN34" i="3"/>
  <c r="O33" i="1" s="1"/>
  <c r="BN125" i="3"/>
  <c r="O124" i="1" s="1"/>
  <c r="BN176" i="3"/>
  <c r="O175" i="1" s="1"/>
  <c r="BN154" i="3"/>
  <c r="O153" i="1" s="1"/>
  <c r="BO4" i="3"/>
  <c r="BO28" i="3" s="1"/>
  <c r="N27" i="1" s="1"/>
  <c r="BN94" i="3"/>
  <c r="O93" i="1" s="1"/>
  <c r="BN174" i="3"/>
  <c r="O173" i="1" s="1"/>
  <c r="BN130" i="3"/>
  <c r="O129" i="1" s="1"/>
  <c r="BN161" i="3"/>
  <c r="O160" i="1" s="1"/>
  <c r="BN103" i="3"/>
  <c r="O102" i="1" s="1"/>
  <c r="BN157" i="3"/>
  <c r="O156" i="1" s="1"/>
  <c r="BN102" i="3"/>
  <c r="O101" i="1" s="1"/>
  <c r="BN178" i="3"/>
  <c r="O177" i="1" s="1"/>
  <c r="BN80" i="3"/>
  <c r="O79" i="1" s="1"/>
  <c r="BN147" i="3"/>
  <c r="O146" i="1" s="1"/>
  <c r="BN53" i="3"/>
  <c r="O52" i="1" s="1"/>
  <c r="BN57" i="3"/>
  <c r="O56" i="1" s="1"/>
  <c r="BN138" i="3"/>
  <c r="O137" i="1" s="1"/>
  <c r="BN149" i="3"/>
  <c r="O148" i="1" s="1"/>
  <c r="BN65" i="3"/>
  <c r="O64" i="1" s="1"/>
  <c r="BN193" i="3"/>
  <c r="O192" i="1" s="1"/>
  <c r="BN91" i="3"/>
  <c r="O90" i="1" s="1"/>
  <c r="BN144" i="3"/>
  <c r="O143" i="1" s="1"/>
  <c r="BN111" i="3"/>
  <c r="O110" i="1" s="1"/>
  <c r="BN126" i="3"/>
  <c r="O125" i="1" s="1"/>
  <c r="BN49" i="3"/>
  <c r="O48" i="1" s="1"/>
  <c r="BN136" i="3"/>
  <c r="O135" i="1" s="1"/>
  <c r="BN6" i="3"/>
  <c r="O5" i="1" s="1"/>
  <c r="BN13" i="3"/>
  <c r="O12" i="1" s="1"/>
  <c r="BO71" i="3"/>
  <c r="N70" i="1" s="1"/>
  <c r="BO47" i="3"/>
  <c r="N46" i="1" s="1"/>
  <c r="BO162" i="3"/>
  <c r="N161" i="1" s="1"/>
  <c r="BO145" i="3"/>
  <c r="N144" i="1" s="1"/>
  <c r="BO186" i="3"/>
  <c r="N185" i="1" s="1"/>
  <c r="BN164" i="3"/>
  <c r="O163" i="1" s="1"/>
  <c r="BN197" i="3"/>
  <c r="O196" i="1" s="1"/>
  <c r="BN48" i="3"/>
  <c r="O47" i="1" s="1"/>
  <c r="BN114" i="3"/>
  <c r="O113" i="1" s="1"/>
  <c r="BN160" i="3"/>
  <c r="O159" i="1" s="1"/>
  <c r="BN101" i="3"/>
  <c r="O100" i="1" s="1"/>
  <c r="BN189" i="3"/>
  <c r="O188" i="1" s="1"/>
  <c r="BN24" i="3"/>
  <c r="O23" i="1" s="1"/>
  <c r="BN36" i="3"/>
  <c r="O35" i="1" s="1"/>
  <c r="BN129" i="3"/>
  <c r="O128" i="1" s="1"/>
  <c r="BN43" i="3"/>
  <c r="O42" i="1" s="1"/>
  <c r="BN143" i="3"/>
  <c r="O142" i="1" s="1"/>
  <c r="BN15" i="3"/>
  <c r="O14" i="1" s="1"/>
  <c r="BN167" i="3"/>
  <c r="O166" i="1" s="1"/>
  <c r="BN159" i="3"/>
  <c r="O158" i="1" s="1"/>
  <c r="BN42" i="3"/>
  <c r="O41" i="1" s="1"/>
  <c r="BN89" i="3"/>
  <c r="O88" i="1" s="1"/>
  <c r="BN200" i="3"/>
  <c r="O199" i="1" s="1"/>
  <c r="BN23" i="3"/>
  <c r="O22" i="1" s="1"/>
  <c r="BN90" i="3"/>
  <c r="O89" i="1" s="1"/>
  <c r="BN195" i="3"/>
  <c r="O194" i="1" s="1"/>
  <c r="BN59" i="3"/>
  <c r="O58" i="1" s="1"/>
  <c r="BN112" i="3"/>
  <c r="O111" i="1" s="1"/>
  <c r="BN40" i="3"/>
  <c r="O39" i="1" s="1"/>
  <c r="BN85" i="3"/>
  <c r="O84" i="1" s="1"/>
  <c r="BN172" i="3"/>
  <c r="O171" i="1" s="1"/>
  <c r="BN93" i="3"/>
  <c r="O92" i="1" s="1"/>
  <c r="BN122" i="3"/>
  <c r="O121" i="1" s="1"/>
  <c r="BN124" i="3"/>
  <c r="O123" i="1" s="1"/>
  <c r="BN54" i="3"/>
  <c r="O53" i="1" s="1"/>
  <c r="BN163" i="3"/>
  <c r="O162" i="1" s="1"/>
  <c r="BN150" i="3"/>
  <c r="O149" i="1" s="1"/>
  <c r="BN14" i="3"/>
  <c r="O13" i="1" s="1"/>
  <c r="BN97" i="3"/>
  <c r="O96" i="1" s="1"/>
  <c r="BO60" i="3"/>
  <c r="N59" i="1" s="1"/>
  <c r="BO147" i="3"/>
  <c r="N146" i="1" s="1"/>
  <c r="BN105" i="3"/>
  <c r="O104" i="1" s="1"/>
  <c r="BN123" i="3"/>
  <c r="O122" i="1" s="1"/>
  <c r="BN158" i="3"/>
  <c r="O157" i="1" s="1"/>
  <c r="BN153" i="3"/>
  <c r="O152" i="1" s="1"/>
  <c r="BN139" i="3"/>
  <c r="O138" i="1" s="1"/>
  <c r="BN113" i="3"/>
  <c r="O112" i="1" s="1"/>
  <c r="BN22" i="3"/>
  <c r="O21" i="1" s="1"/>
  <c r="BN41" i="3"/>
  <c r="O40" i="1" s="1"/>
  <c r="BN92" i="3"/>
  <c r="O91" i="1" s="1"/>
  <c r="BN35" i="3"/>
  <c r="O34" i="1" s="1"/>
  <c r="BN180" i="3"/>
  <c r="O179" i="1" s="1"/>
  <c r="BN120" i="3"/>
  <c r="O119" i="1" s="1"/>
  <c r="BN146" i="3"/>
  <c r="O145" i="1" s="1"/>
  <c r="BN37" i="3"/>
  <c r="O36" i="1" s="1"/>
  <c r="BN115" i="3"/>
  <c r="O114" i="1" s="1"/>
  <c r="BN68" i="3"/>
  <c r="O67" i="1" s="1"/>
  <c r="BN135" i="3"/>
  <c r="O134" i="1" s="1"/>
  <c r="BN185" i="3"/>
  <c r="O184" i="1" s="1"/>
  <c r="BN81" i="3"/>
  <c r="O80" i="1" s="1"/>
  <c r="BN71" i="3"/>
  <c r="O70" i="1" s="1"/>
  <c r="BN82" i="3"/>
  <c r="O81" i="1" s="1"/>
  <c r="BN46" i="3"/>
  <c r="O45" i="1" s="1"/>
  <c r="BN12" i="3"/>
  <c r="O11" i="1" s="1"/>
  <c r="BN75" i="3"/>
  <c r="O74" i="1" s="1"/>
  <c r="BN192" i="3"/>
  <c r="O191" i="1" s="1"/>
  <c r="BN11" i="3"/>
  <c r="O10" i="1" s="1"/>
  <c r="BN95" i="3"/>
  <c r="O94" i="1" s="1"/>
  <c r="BN51" i="3"/>
  <c r="O50" i="1" s="1"/>
  <c r="BN61" i="3"/>
  <c r="O60" i="1" s="1"/>
  <c r="BN199" i="3"/>
  <c r="O198" i="1" s="1"/>
  <c r="BN128" i="3"/>
  <c r="O127" i="1" s="1"/>
  <c r="BN196" i="3"/>
  <c r="O195" i="1" s="1"/>
  <c r="BN62" i="3"/>
  <c r="O61" i="1" s="1"/>
  <c r="BN132" i="3"/>
  <c r="O131" i="1" s="1"/>
  <c r="BN183" i="3"/>
  <c r="O182" i="1" s="1"/>
  <c r="BN55" i="3"/>
  <c r="O54" i="1" s="1"/>
  <c r="BN119" i="3"/>
  <c r="O118" i="1" s="1"/>
  <c r="BN78" i="3"/>
  <c r="O77" i="1" s="1"/>
  <c r="BN151" i="3"/>
  <c r="O150" i="1" s="1"/>
  <c r="BN121" i="3"/>
  <c r="O120" i="1" s="1"/>
  <c r="BN69" i="3"/>
  <c r="O68" i="1" s="1"/>
  <c r="BN5" i="3"/>
  <c r="O4" i="1" s="1"/>
  <c r="BN67" i="3"/>
  <c r="O66" i="1" s="1"/>
  <c r="BN63" i="3"/>
  <c r="O62" i="1" s="1"/>
  <c r="BN131" i="3"/>
  <c r="O130" i="1" s="1"/>
  <c r="BN64" i="3"/>
  <c r="O63" i="1" s="1"/>
  <c r="BN96" i="3"/>
  <c r="O95" i="1" s="1"/>
  <c r="BN38" i="3"/>
  <c r="O37" i="1" s="1"/>
  <c r="BN28" i="3"/>
  <c r="O27" i="1" s="1"/>
  <c r="BN177" i="3"/>
  <c r="O176" i="1" s="1"/>
  <c r="BN10" i="3"/>
  <c r="O9" i="1" s="1"/>
  <c r="BN27" i="3"/>
  <c r="O26" i="1" s="1"/>
  <c r="BN9" i="3"/>
  <c r="O8" i="1" s="1"/>
  <c r="BN66" i="3"/>
  <c r="O65" i="1" s="1"/>
  <c r="BN201" i="3"/>
  <c r="O200" i="1" s="1"/>
  <c r="BN175" i="3"/>
  <c r="O174" i="1" s="1"/>
  <c r="BN73" i="3"/>
  <c r="O72" i="1" s="1"/>
  <c r="BN72" i="3"/>
  <c r="O71" i="1" s="1"/>
  <c r="BN188" i="3"/>
  <c r="O187" i="1" s="1"/>
  <c r="BN170" i="3"/>
  <c r="O169" i="1" s="1"/>
  <c r="BN16" i="3"/>
  <c r="O15" i="1" s="1"/>
  <c r="BN8" i="3"/>
  <c r="O7" i="1" s="1"/>
  <c r="BN99" i="3"/>
  <c r="O98" i="1" s="1"/>
  <c r="BN74" i="3"/>
  <c r="O73" i="1" s="1"/>
  <c r="BN21" i="3"/>
  <c r="O20" i="1" s="1"/>
  <c r="BN155" i="3"/>
  <c r="O154" i="1" s="1"/>
  <c r="BN26" i="3"/>
  <c r="O25" i="1" s="1"/>
  <c r="BN17" i="3"/>
  <c r="O16" i="1" s="1"/>
  <c r="BN127" i="3"/>
  <c r="O126" i="1" s="1"/>
  <c r="BN32" i="3"/>
  <c r="O31" i="1" s="1"/>
  <c r="BN98" i="3"/>
  <c r="O97" i="1" s="1"/>
  <c r="BN87" i="3"/>
  <c r="O86" i="1" s="1"/>
  <c r="BN104" i="3"/>
  <c r="O103" i="1" s="1"/>
  <c r="BN44" i="3"/>
  <c r="O43" i="1" s="1"/>
  <c r="BN140" i="3"/>
  <c r="O139" i="1" s="1"/>
  <c r="BN162" i="3"/>
  <c r="O161" i="1" s="1"/>
  <c r="BN52" i="3"/>
  <c r="O51" i="1" s="1"/>
  <c r="BN198" i="3"/>
  <c r="O197" i="1" s="1"/>
  <c r="BN30" i="3"/>
  <c r="O29" i="1" s="1"/>
  <c r="BN152" i="3"/>
  <c r="O151" i="1" s="1"/>
  <c r="BN118" i="3"/>
  <c r="O117" i="1" s="1"/>
  <c r="BN25" i="3"/>
  <c r="O24" i="1" s="1"/>
  <c r="BN169" i="3"/>
  <c r="O168" i="1" s="1"/>
  <c r="BN116" i="3"/>
  <c r="O115" i="1" s="1"/>
  <c r="BN134" i="3"/>
  <c r="O133" i="1" s="1"/>
  <c r="BN107" i="3"/>
  <c r="O106" i="1" s="1"/>
  <c r="BN117" i="3"/>
  <c r="O116" i="1" s="1"/>
  <c r="BN191" i="3"/>
  <c r="O190" i="1" s="1"/>
  <c r="BN173" i="3"/>
  <c r="O172" i="1" s="1"/>
  <c r="BN83" i="3"/>
  <c r="O82" i="1" s="1"/>
  <c r="BN184" i="3"/>
  <c r="O183" i="1" s="1"/>
  <c r="BN108" i="3"/>
  <c r="O107" i="1" s="1"/>
  <c r="BN79" i="3"/>
  <c r="O78" i="1" s="1"/>
  <c r="BN88" i="3"/>
  <c r="O87" i="1" s="1"/>
  <c r="BN182" i="3"/>
  <c r="O181" i="1" s="1"/>
  <c r="BN186" i="3"/>
  <c r="O185" i="1" s="1"/>
  <c r="BO195" i="3"/>
  <c r="N194" i="1" s="1"/>
  <c r="BO170" i="3"/>
  <c r="N169" i="1" s="1"/>
  <c r="BO185" i="3"/>
  <c r="N184" i="1" s="1"/>
  <c r="BO70" i="3"/>
  <c r="N69" i="1" s="1"/>
  <c r="BN156" i="3"/>
  <c r="O155" i="1" s="1"/>
  <c r="BN33" i="3"/>
  <c r="O32" i="1" s="1"/>
  <c r="BN84" i="3"/>
  <c r="O83" i="1" s="1"/>
  <c r="BN76" i="3"/>
  <c r="O75" i="1" s="1"/>
  <c r="BN86" i="3"/>
  <c r="O85" i="1" s="1"/>
  <c r="BN7" i="3"/>
  <c r="O6" i="1" s="1"/>
  <c r="BN19" i="3"/>
  <c r="O18" i="1" s="1"/>
  <c r="BN70" i="3"/>
  <c r="O69" i="1" s="1"/>
  <c r="BN171" i="3"/>
  <c r="O170" i="1" s="1"/>
  <c r="BN148" i="3"/>
  <c r="O147" i="1" s="1"/>
  <c r="BN168" i="3"/>
  <c r="O167" i="1" s="1"/>
  <c r="BN133" i="3"/>
  <c r="O132" i="1" s="1"/>
  <c r="BN100" i="3"/>
  <c r="O99" i="1" s="1"/>
  <c r="BN187" i="3"/>
  <c r="O186" i="1" s="1"/>
  <c r="BN145" i="3"/>
  <c r="O144" i="1" s="1"/>
  <c r="BN77" i="3"/>
  <c r="O76" i="1" s="1"/>
  <c r="BN18" i="3"/>
  <c r="O17" i="1" s="1"/>
  <c r="BN58" i="3"/>
  <c r="O57" i="1" s="1"/>
  <c r="BN165" i="3"/>
  <c r="O164" i="1" s="1"/>
  <c r="BN56" i="3"/>
  <c r="O55" i="1" s="1"/>
  <c r="BN110" i="3"/>
  <c r="O109" i="1" s="1"/>
  <c r="BN50" i="3"/>
  <c r="O49" i="1" s="1"/>
  <c r="BN137" i="3"/>
  <c r="O136" i="1" s="1"/>
  <c r="BN39" i="3"/>
  <c r="O38" i="1" s="1"/>
  <c r="BN29" i="3"/>
  <c r="O28" i="1" s="1"/>
  <c r="BN190" i="3"/>
  <c r="O189" i="1" s="1"/>
  <c r="BN106" i="3"/>
  <c r="O105" i="1" s="1"/>
  <c r="BN179" i="3"/>
  <c r="O178" i="1" s="1"/>
  <c r="BN142" i="3"/>
  <c r="O141" i="1" s="1"/>
  <c r="BN45" i="3"/>
  <c r="O44" i="1" s="1"/>
  <c r="BN109" i="3"/>
  <c r="O108" i="1" s="1"/>
  <c r="BN47" i="3"/>
  <c r="O46" i="1" s="1"/>
  <c r="BN141" i="3"/>
  <c r="O140" i="1" s="1"/>
  <c r="BN166" i="3"/>
  <c r="O165" i="1" s="1"/>
  <c r="Q138" i="1"/>
  <c r="O139" i="8" s="1"/>
  <c r="U138" i="1"/>
  <c r="P138" i="1"/>
  <c r="R138" i="1"/>
  <c r="P139" i="8" s="1"/>
  <c r="P183" i="1"/>
  <c r="V183" i="1" s="1"/>
  <c r="Q183" i="1"/>
  <c r="O184" i="8" s="1"/>
  <c r="R183" i="1"/>
  <c r="P184" i="8" s="1"/>
  <c r="U183" i="1"/>
  <c r="T183" i="1"/>
  <c r="R184" i="8" s="1"/>
  <c r="Q77" i="1"/>
  <c r="O78" i="8" s="1"/>
  <c r="U77" i="1"/>
  <c r="P77" i="1"/>
  <c r="S77" i="1" s="1"/>
  <c r="Q78" i="8" s="1"/>
  <c r="R77" i="1"/>
  <c r="P78" i="8" s="1"/>
  <c r="Q122" i="1"/>
  <c r="O123" i="8" s="1"/>
  <c r="P122" i="1"/>
  <c r="R122" i="1"/>
  <c r="P123" i="8" s="1"/>
  <c r="U122" i="1"/>
  <c r="U94" i="1"/>
  <c r="P94" i="1"/>
  <c r="T94" i="1" s="1"/>
  <c r="R95" i="8" s="1"/>
  <c r="R94" i="1"/>
  <c r="P95" i="8" s="1"/>
  <c r="Q94" i="1"/>
  <c r="O95" i="8" s="1"/>
  <c r="R180" i="1"/>
  <c r="P181" i="8" s="1"/>
  <c r="Q180" i="1"/>
  <c r="O181" i="8" s="1"/>
  <c r="P180" i="1"/>
  <c r="S180" i="1" s="1"/>
  <c r="Q181" i="8" s="1"/>
  <c r="U180" i="1"/>
  <c r="U20" i="1"/>
  <c r="Q20" i="1"/>
  <c r="O21" i="8" s="1"/>
  <c r="P20" i="1"/>
  <c r="R20" i="1"/>
  <c r="P21" i="8" s="1"/>
  <c r="P42" i="1"/>
  <c r="V42" i="1" s="1"/>
  <c r="U42" i="1"/>
  <c r="Q42" i="1"/>
  <c r="O43" i="8" s="1"/>
  <c r="R42" i="1"/>
  <c r="P43" i="8" s="1"/>
  <c r="Q154" i="1"/>
  <c r="O155" i="8" s="1"/>
  <c r="P154" i="1"/>
  <c r="U154" i="1"/>
  <c r="R154" i="1"/>
  <c r="P155" i="8" s="1"/>
  <c r="Q150" i="1"/>
  <c r="O151" i="8" s="1"/>
  <c r="U150" i="1"/>
  <c r="P150" i="1"/>
  <c r="R150" i="1"/>
  <c r="P151" i="8" s="1"/>
  <c r="R68" i="1"/>
  <c r="P69" i="8" s="1"/>
  <c r="P68" i="1"/>
  <c r="U68" i="1"/>
  <c r="Q68" i="1"/>
  <c r="O69" i="8" s="1"/>
  <c r="P7" i="1"/>
  <c r="V7" i="1" s="1"/>
  <c r="U7" i="1"/>
  <c r="R7" i="1"/>
  <c r="P8" i="8" s="1"/>
  <c r="R29" i="1"/>
  <c r="P30" i="8" s="1"/>
  <c r="P29" i="1"/>
  <c r="U29" i="1"/>
  <c r="Q29" i="1"/>
  <c r="O30" i="8" s="1"/>
  <c r="U132" i="1"/>
  <c r="R132" i="1"/>
  <c r="P133" i="8" s="1"/>
  <c r="Q132" i="1"/>
  <c r="O133" i="8" s="1"/>
  <c r="P132" i="1"/>
  <c r="P178" i="1"/>
  <c r="T178" i="1" s="1"/>
  <c r="R179" i="8" s="1"/>
  <c r="R178" i="1"/>
  <c r="P179" i="8" s="1"/>
  <c r="U178" i="1"/>
  <c r="Q178" i="1"/>
  <c r="O179" i="8" s="1"/>
  <c r="R36" i="1"/>
  <c r="P37" i="8" s="1"/>
  <c r="U36" i="1"/>
  <c r="Q36" i="1"/>
  <c r="O37" i="8" s="1"/>
  <c r="P36" i="1"/>
  <c r="Q58" i="1"/>
  <c r="O59" i="8" s="1"/>
  <c r="R58" i="1"/>
  <c r="P59" i="8" s="1"/>
  <c r="P58" i="1"/>
  <c r="U58" i="1"/>
  <c r="U76" i="1"/>
  <c r="P76" i="1"/>
  <c r="R76" i="1"/>
  <c r="P77" i="8" s="1"/>
  <c r="Q76" i="1"/>
  <c r="O77" i="8" s="1"/>
  <c r="Q12" i="1"/>
  <c r="O13" i="8" s="1"/>
  <c r="R12" i="1"/>
  <c r="P13" i="8" s="1"/>
  <c r="U12" i="1"/>
  <c r="U143" i="1"/>
  <c r="R143" i="1"/>
  <c r="P144" i="8" s="1"/>
  <c r="P143" i="1"/>
  <c r="Q143" i="1"/>
  <c r="O144" i="8" s="1"/>
  <c r="P79" i="1"/>
  <c r="T79" i="1" s="1"/>
  <c r="R80" i="8" s="1"/>
  <c r="U79" i="1"/>
  <c r="R79" i="1"/>
  <c r="P80" i="8" s="1"/>
  <c r="Q79" i="1"/>
  <c r="O80" i="8" s="1"/>
  <c r="U15" i="1"/>
  <c r="R15" i="1"/>
  <c r="P16" i="8" s="1"/>
  <c r="P15" i="1"/>
  <c r="Q15" i="1"/>
  <c r="O16" i="8" s="1"/>
  <c r="U34" i="1"/>
  <c r="Q34" i="1"/>
  <c r="O35" i="8" s="1"/>
  <c r="R34" i="1"/>
  <c r="P35" i="8" s="1"/>
  <c r="P34" i="1"/>
  <c r="T34" i="1" s="1"/>
  <c r="R35" i="8" s="1"/>
  <c r="P165" i="1"/>
  <c r="S165" i="1" s="1"/>
  <c r="Q166" i="8" s="1"/>
  <c r="U165" i="1"/>
  <c r="R165" i="1"/>
  <c r="P166" i="8" s="1"/>
  <c r="Q165" i="1"/>
  <c r="O166" i="8" s="1"/>
  <c r="U101" i="1"/>
  <c r="R101" i="1"/>
  <c r="P102" i="8" s="1"/>
  <c r="P101" i="1"/>
  <c r="Q101" i="1"/>
  <c r="O102" i="8" s="1"/>
  <c r="Q37" i="1"/>
  <c r="O38" i="8" s="1"/>
  <c r="U37" i="1"/>
  <c r="P37" i="1"/>
  <c r="R37" i="1"/>
  <c r="P38" i="8" s="1"/>
  <c r="P162" i="1"/>
  <c r="V162" i="1" s="1"/>
  <c r="U162" i="1"/>
  <c r="Q162" i="1"/>
  <c r="O163" i="8" s="1"/>
  <c r="R162" i="1"/>
  <c r="P163" i="8" s="1"/>
  <c r="P90" i="1"/>
  <c r="V90" i="1" s="1"/>
  <c r="Q90" i="1"/>
  <c r="O91" i="8" s="1"/>
  <c r="U90" i="1"/>
  <c r="R90" i="1"/>
  <c r="P91" i="8" s="1"/>
  <c r="R156" i="1"/>
  <c r="P157" i="8" s="1"/>
  <c r="U156" i="1"/>
  <c r="P156" i="1"/>
  <c r="Q156" i="1"/>
  <c r="O157" i="8" s="1"/>
  <c r="R104" i="1"/>
  <c r="P105" i="8" s="1"/>
  <c r="P104" i="1"/>
  <c r="V104" i="1" s="1"/>
  <c r="U104" i="1"/>
  <c r="Q104" i="1"/>
  <c r="O105" i="8" s="1"/>
  <c r="P40" i="1"/>
  <c r="T40" i="1" s="1"/>
  <c r="R41" i="8" s="1"/>
  <c r="U40" i="1"/>
  <c r="Q40" i="1"/>
  <c r="O41" i="8" s="1"/>
  <c r="R40" i="1"/>
  <c r="P41" i="8" s="1"/>
  <c r="S40" i="1"/>
  <c r="Q41" i="8" s="1"/>
  <c r="Q171" i="1"/>
  <c r="O172" i="8" s="1"/>
  <c r="R171" i="1"/>
  <c r="P172" i="8" s="1"/>
  <c r="U171" i="1"/>
  <c r="P171" i="1"/>
  <c r="P107" i="1"/>
  <c r="S107" i="1" s="1"/>
  <c r="Q108" i="8" s="1"/>
  <c r="R107" i="1"/>
  <c r="P108" i="8" s="1"/>
  <c r="U107" i="1"/>
  <c r="Q107" i="1"/>
  <c r="O108" i="8" s="1"/>
  <c r="U43" i="1"/>
  <c r="R43" i="1"/>
  <c r="P44" i="8" s="1"/>
  <c r="Q43" i="1"/>
  <c r="O44" i="8" s="1"/>
  <c r="P43" i="1"/>
  <c r="U62" i="1"/>
  <c r="R62" i="1"/>
  <c r="P63" i="8" s="1"/>
  <c r="P62" i="1"/>
  <c r="S62" i="1" s="1"/>
  <c r="Q63" i="8" s="1"/>
  <c r="Q62" i="1"/>
  <c r="O63" i="8" s="1"/>
  <c r="Q193" i="1"/>
  <c r="O194" i="8" s="1"/>
  <c r="U193" i="1"/>
  <c r="R193" i="1"/>
  <c r="P194" i="8" s="1"/>
  <c r="P193" i="1"/>
  <c r="R129" i="1"/>
  <c r="P130" i="8" s="1"/>
  <c r="U129" i="1"/>
  <c r="P129" i="1"/>
  <c r="S129" i="1" s="1"/>
  <c r="Q130" i="8" s="1"/>
  <c r="Q129" i="1"/>
  <c r="O130" i="8" s="1"/>
  <c r="R65" i="1"/>
  <c r="P66" i="8" s="1"/>
  <c r="P65" i="1"/>
  <c r="T65" i="1" s="1"/>
  <c r="R66" i="8" s="1"/>
  <c r="Q65" i="1"/>
  <c r="O66" i="8" s="1"/>
  <c r="U65" i="1"/>
  <c r="Q4" i="1"/>
  <c r="O5" i="8" s="1"/>
  <c r="R4" i="1"/>
  <c r="U4" i="1"/>
  <c r="P4" i="1"/>
  <c r="X21" i="1"/>
  <c r="U130" i="1"/>
  <c r="R130" i="1"/>
  <c r="P131" i="8" s="1"/>
  <c r="P130" i="1"/>
  <c r="Q130" i="1"/>
  <c r="O131" i="8" s="1"/>
  <c r="P96" i="1"/>
  <c r="S96" i="1" s="1"/>
  <c r="Q97" i="8" s="1"/>
  <c r="U96" i="1"/>
  <c r="Q96" i="1"/>
  <c r="O97" i="8" s="1"/>
  <c r="R96" i="1"/>
  <c r="P97" i="8" s="1"/>
  <c r="U32" i="1"/>
  <c r="P32" i="1"/>
  <c r="Q32" i="1"/>
  <c r="O33" i="8" s="1"/>
  <c r="R32" i="1"/>
  <c r="P33" i="8" s="1"/>
  <c r="R163" i="1"/>
  <c r="P164" i="8" s="1"/>
  <c r="P163" i="1"/>
  <c r="Q163" i="1"/>
  <c r="O164" i="8" s="1"/>
  <c r="U163" i="1"/>
  <c r="P99" i="1"/>
  <c r="V99" i="1" s="1"/>
  <c r="Q99" i="1"/>
  <c r="O100" i="8" s="1"/>
  <c r="R99" i="1"/>
  <c r="P100" i="8" s="1"/>
  <c r="U99" i="1"/>
  <c r="R35" i="1"/>
  <c r="P36" i="8" s="1"/>
  <c r="U35" i="1"/>
  <c r="Q35" i="1"/>
  <c r="O36" i="8" s="1"/>
  <c r="P35" i="1"/>
  <c r="S35" i="1" s="1"/>
  <c r="Q36" i="8" s="1"/>
  <c r="U54" i="1"/>
  <c r="Q54" i="1"/>
  <c r="O55" i="8" s="1"/>
  <c r="R54" i="1"/>
  <c r="P55" i="8" s="1"/>
  <c r="P54" i="1"/>
  <c r="V54" i="1" s="1"/>
  <c r="R185" i="1"/>
  <c r="P186" i="8" s="1"/>
  <c r="P185" i="1"/>
  <c r="S185" i="1" s="1"/>
  <c r="Q186" i="8" s="1"/>
  <c r="Q185" i="1"/>
  <c r="O186" i="8" s="1"/>
  <c r="U185" i="1"/>
  <c r="R121" i="1"/>
  <c r="P122" i="8" s="1"/>
  <c r="Q121" i="1"/>
  <c r="O122" i="8" s="1"/>
  <c r="P121" i="1"/>
  <c r="U121" i="1"/>
  <c r="Q57" i="1"/>
  <c r="O58" i="8" s="1"/>
  <c r="U57" i="1"/>
  <c r="R57" i="1"/>
  <c r="P58" i="8" s="1"/>
  <c r="P57" i="1"/>
  <c r="V163" i="1"/>
  <c r="R190" i="1"/>
  <c r="P191" i="8" s="1"/>
  <c r="U190" i="1"/>
  <c r="Q190" i="1"/>
  <c r="O191" i="8" s="1"/>
  <c r="P190" i="1"/>
  <c r="U55" i="1"/>
  <c r="Q55" i="1"/>
  <c r="O56" i="8" s="1"/>
  <c r="P55" i="1"/>
  <c r="R55" i="1"/>
  <c r="P56" i="8" s="1"/>
  <c r="U13" i="1"/>
  <c r="R13" i="1"/>
  <c r="P14" i="8" s="1"/>
  <c r="P13" i="1"/>
  <c r="Q13" i="1"/>
  <c r="O14" i="8" s="1"/>
  <c r="P196" i="1"/>
  <c r="S196" i="1" s="1"/>
  <c r="Q197" i="8" s="1"/>
  <c r="R196" i="1"/>
  <c r="P197" i="8" s="1"/>
  <c r="Q196" i="1"/>
  <c r="O197" i="8" s="1"/>
  <c r="U196" i="1"/>
  <c r="U168" i="1"/>
  <c r="R168" i="1"/>
  <c r="P169" i="8" s="1"/>
  <c r="P168" i="1"/>
  <c r="Q168" i="1"/>
  <c r="O169" i="8" s="1"/>
  <c r="P148" i="1"/>
  <c r="V148" i="1" s="1"/>
  <c r="U148" i="1"/>
  <c r="Q148" i="1"/>
  <c r="O149" i="8" s="1"/>
  <c r="R148" i="1"/>
  <c r="P149" i="8" s="1"/>
  <c r="T148" i="1"/>
  <c r="R149" i="8" s="1"/>
  <c r="R151" i="1"/>
  <c r="P152" i="8" s="1"/>
  <c r="P151" i="1"/>
  <c r="Q151" i="1"/>
  <c r="O152" i="8" s="1"/>
  <c r="U151" i="1"/>
  <c r="Q173" i="1"/>
  <c r="O174" i="8" s="1"/>
  <c r="U173" i="1"/>
  <c r="P173" i="1"/>
  <c r="R173" i="1"/>
  <c r="P174" i="8" s="1"/>
  <c r="Q200" i="1"/>
  <c r="R200" i="1"/>
  <c r="P200" i="1"/>
  <c r="U200" i="1"/>
  <c r="Q164" i="1"/>
  <c r="O165" i="8" s="1"/>
  <c r="R164" i="1"/>
  <c r="P165" i="8" s="1"/>
  <c r="U164" i="1"/>
  <c r="P164" i="1"/>
  <c r="Q199" i="1"/>
  <c r="R199" i="1"/>
  <c r="P199" i="1"/>
  <c r="U199" i="1"/>
  <c r="P26" i="1"/>
  <c r="S26" i="1" s="1"/>
  <c r="Q27" i="8" s="1"/>
  <c r="Q26" i="1"/>
  <c r="O27" i="8" s="1"/>
  <c r="R26" i="1"/>
  <c r="P27" i="8" s="1"/>
  <c r="U26" i="1"/>
  <c r="U186" i="1"/>
  <c r="R186" i="1"/>
  <c r="P187" i="8" s="1"/>
  <c r="P186" i="1"/>
  <c r="Q186" i="1"/>
  <c r="O187" i="8" s="1"/>
  <c r="U52" i="1"/>
  <c r="Q52" i="1"/>
  <c r="O53" i="8" s="1"/>
  <c r="P52" i="1"/>
  <c r="R52" i="1"/>
  <c r="P53" i="8" s="1"/>
  <c r="P182" i="1"/>
  <c r="T182" i="1" s="1"/>
  <c r="R183" i="8" s="1"/>
  <c r="U182" i="1"/>
  <c r="R182" i="1"/>
  <c r="P183" i="8" s="1"/>
  <c r="Q182" i="1"/>
  <c r="O183" i="8" s="1"/>
  <c r="S182" i="1"/>
  <c r="Q183" i="8" s="1"/>
  <c r="R167" i="1"/>
  <c r="P168" i="8" s="1"/>
  <c r="U167" i="1"/>
  <c r="P167" i="1"/>
  <c r="Q167" i="1"/>
  <c r="O168" i="8" s="1"/>
  <c r="Q189" i="1"/>
  <c r="O190" i="8" s="1"/>
  <c r="R189" i="1"/>
  <c r="P190" i="8" s="1"/>
  <c r="U189" i="1"/>
  <c r="P189" i="1"/>
  <c r="R60" i="1"/>
  <c r="P61" i="8" s="1"/>
  <c r="U60" i="1"/>
  <c r="P60" i="1"/>
  <c r="Q60" i="1"/>
  <c r="O61" i="8" s="1"/>
  <c r="P191" i="1"/>
  <c r="V191" i="1" s="1"/>
  <c r="R191" i="1"/>
  <c r="P192" i="8" s="1"/>
  <c r="Q191" i="1"/>
  <c r="O192" i="8" s="1"/>
  <c r="U191" i="1"/>
  <c r="R127" i="1"/>
  <c r="P128" i="8" s="1"/>
  <c r="Q127" i="1"/>
  <c r="O128" i="8" s="1"/>
  <c r="U127" i="1"/>
  <c r="P127" i="1"/>
  <c r="Q63" i="1"/>
  <c r="O64" i="8" s="1"/>
  <c r="P63" i="1"/>
  <c r="U63" i="1"/>
  <c r="R63" i="1"/>
  <c r="P64" i="8" s="1"/>
  <c r="U82" i="1"/>
  <c r="P82" i="1"/>
  <c r="R82" i="1"/>
  <c r="P83" i="8" s="1"/>
  <c r="Q82" i="1"/>
  <c r="O83" i="8" s="1"/>
  <c r="P18" i="1"/>
  <c r="T18" i="1" s="1"/>
  <c r="R19" i="8" s="1"/>
  <c r="U18" i="1"/>
  <c r="Q18" i="1"/>
  <c r="O19" i="8" s="1"/>
  <c r="R18" i="1"/>
  <c r="P19" i="8" s="1"/>
  <c r="V18" i="1"/>
  <c r="U149" i="1"/>
  <c r="Q149" i="1"/>
  <c r="O150" i="8" s="1"/>
  <c r="R149" i="1"/>
  <c r="P150" i="8" s="1"/>
  <c r="P149" i="1"/>
  <c r="Q85" i="1"/>
  <c r="O86" i="8" s="1"/>
  <c r="R85" i="1"/>
  <c r="P86" i="8" s="1"/>
  <c r="P85" i="1"/>
  <c r="U85" i="1"/>
  <c r="Q21" i="1"/>
  <c r="O22" i="8" s="1"/>
  <c r="P21" i="1"/>
  <c r="U21" i="1"/>
  <c r="R21" i="1"/>
  <c r="P22" i="8" s="1"/>
  <c r="Q110" i="1"/>
  <c r="O111" i="8" s="1"/>
  <c r="P110" i="1"/>
  <c r="R110" i="1"/>
  <c r="P111" i="8" s="1"/>
  <c r="U110" i="1"/>
  <c r="R174" i="1"/>
  <c r="P175" i="8" s="1"/>
  <c r="P174" i="1"/>
  <c r="Q174" i="1"/>
  <c r="O175" i="8" s="1"/>
  <c r="U174" i="1"/>
  <c r="P98" i="1"/>
  <c r="V98" i="1" s="1"/>
  <c r="R98" i="1"/>
  <c r="P99" i="8" s="1"/>
  <c r="Q98" i="1"/>
  <c r="O99" i="8" s="1"/>
  <c r="U98" i="1"/>
  <c r="S98" i="1"/>
  <c r="Q99" i="8" s="1"/>
  <c r="Q88" i="1"/>
  <c r="O89" i="8" s="1"/>
  <c r="U88" i="1"/>
  <c r="P88" i="1"/>
  <c r="R88" i="1"/>
  <c r="P89" i="8" s="1"/>
  <c r="R24" i="1"/>
  <c r="P25" i="8" s="1"/>
  <c r="Q24" i="1"/>
  <c r="O25" i="8" s="1"/>
  <c r="U24" i="1"/>
  <c r="P24" i="1"/>
  <c r="Q155" i="1"/>
  <c r="O156" i="8" s="1"/>
  <c r="U155" i="1"/>
  <c r="P155" i="1"/>
  <c r="R155" i="1"/>
  <c r="P156" i="8" s="1"/>
  <c r="P91" i="1"/>
  <c r="S91" i="1" s="1"/>
  <c r="Q92" i="8" s="1"/>
  <c r="Q91" i="1"/>
  <c r="O92" i="8" s="1"/>
  <c r="U91" i="1"/>
  <c r="R91" i="1"/>
  <c r="P92" i="8" s="1"/>
  <c r="U27" i="1"/>
  <c r="P27" i="1"/>
  <c r="Q27" i="1"/>
  <c r="O28" i="8" s="1"/>
  <c r="R27" i="1"/>
  <c r="P28" i="8" s="1"/>
  <c r="U46" i="1"/>
  <c r="R46" i="1"/>
  <c r="P47" i="8" s="1"/>
  <c r="Q46" i="1"/>
  <c r="O47" i="8" s="1"/>
  <c r="P46" i="1"/>
  <c r="U177" i="1"/>
  <c r="Q177" i="1"/>
  <c r="O178" i="8" s="1"/>
  <c r="P177" i="1"/>
  <c r="R177" i="1"/>
  <c r="P178" i="8" s="1"/>
  <c r="Q113" i="1"/>
  <c r="O114" i="8" s="1"/>
  <c r="P113" i="1"/>
  <c r="U113" i="1"/>
  <c r="R113" i="1"/>
  <c r="P114" i="8" s="1"/>
  <c r="P49" i="1"/>
  <c r="V49" i="1" s="1"/>
  <c r="Q49" i="1"/>
  <c r="O50" i="8" s="1"/>
  <c r="R49" i="1"/>
  <c r="P50" i="8" s="1"/>
  <c r="U49" i="1"/>
  <c r="U158" i="1"/>
  <c r="Q158" i="1"/>
  <c r="O159" i="8" s="1"/>
  <c r="P158" i="1"/>
  <c r="R158" i="1"/>
  <c r="P159" i="8" s="1"/>
  <c r="P144" i="1"/>
  <c r="V144" i="1" s="1"/>
  <c r="U144" i="1"/>
  <c r="Q144" i="1"/>
  <c r="O145" i="8" s="1"/>
  <c r="R144" i="1"/>
  <c r="P145" i="8" s="1"/>
  <c r="R80" i="1"/>
  <c r="P81" i="8" s="1"/>
  <c r="Q80" i="1"/>
  <c r="O81" i="8" s="1"/>
  <c r="P80" i="1"/>
  <c r="U80" i="1"/>
  <c r="R16" i="1"/>
  <c r="P17" i="8" s="1"/>
  <c r="U16" i="1"/>
  <c r="Q16" i="1"/>
  <c r="O17" i="8" s="1"/>
  <c r="P16" i="1"/>
  <c r="P147" i="1"/>
  <c r="T147" i="1" s="1"/>
  <c r="R148" i="8" s="1"/>
  <c r="Q147" i="1"/>
  <c r="O148" i="8" s="1"/>
  <c r="U147" i="1"/>
  <c r="R147" i="1"/>
  <c r="P148" i="8" s="1"/>
  <c r="S147" i="1"/>
  <c r="Q148" i="8" s="1"/>
  <c r="R83" i="1"/>
  <c r="P84" i="8" s="1"/>
  <c r="Q83" i="1"/>
  <c r="O84" i="8" s="1"/>
  <c r="P83" i="1"/>
  <c r="U83" i="1"/>
  <c r="Q19" i="1"/>
  <c r="O20" i="8" s="1"/>
  <c r="R19" i="1"/>
  <c r="P20" i="8" s="1"/>
  <c r="U19" i="1"/>
  <c r="P19" i="1"/>
  <c r="U38" i="1"/>
  <c r="R38" i="1"/>
  <c r="P39" i="8" s="1"/>
  <c r="P38" i="1"/>
  <c r="Q38" i="1"/>
  <c r="O39" i="8" s="1"/>
  <c r="P169" i="1"/>
  <c r="S169" i="1" s="1"/>
  <c r="Q170" i="8" s="1"/>
  <c r="R169" i="1"/>
  <c r="P170" i="8" s="1"/>
  <c r="Q169" i="1"/>
  <c r="O170" i="8" s="1"/>
  <c r="U169" i="1"/>
  <c r="V169" i="1"/>
  <c r="Q105" i="1"/>
  <c r="O106" i="8" s="1"/>
  <c r="R105" i="1"/>
  <c r="P106" i="8" s="1"/>
  <c r="P105" i="1"/>
  <c r="U105" i="1"/>
  <c r="P41" i="1"/>
  <c r="T41" i="1" s="1"/>
  <c r="R42" i="8" s="1"/>
  <c r="U41" i="1"/>
  <c r="R41" i="1"/>
  <c r="P42" i="8" s="1"/>
  <c r="Q41" i="1"/>
  <c r="O42" i="8" s="1"/>
  <c r="R146" i="1"/>
  <c r="P147" i="8" s="1"/>
  <c r="P146" i="1"/>
  <c r="U146" i="1"/>
  <c r="Q146" i="1"/>
  <c r="O147" i="8" s="1"/>
  <c r="P74" i="1"/>
  <c r="S74" i="1" s="1"/>
  <c r="Q75" i="8" s="1"/>
  <c r="U74" i="1"/>
  <c r="Q74" i="1"/>
  <c r="O75" i="8" s="1"/>
  <c r="R74" i="1"/>
  <c r="P75" i="8" s="1"/>
  <c r="U126" i="1"/>
  <c r="R126" i="1"/>
  <c r="P127" i="8" s="1"/>
  <c r="Q126" i="1"/>
  <c r="O127" i="8" s="1"/>
  <c r="P126" i="1"/>
  <c r="Q124" i="1"/>
  <c r="O125" i="8" s="1"/>
  <c r="R124" i="1"/>
  <c r="P125" i="8" s="1"/>
  <c r="P124" i="1"/>
  <c r="U124" i="1"/>
  <c r="U106" i="1"/>
  <c r="Q106" i="1"/>
  <c r="O107" i="8" s="1"/>
  <c r="R106" i="1"/>
  <c r="P107" i="8" s="1"/>
  <c r="P106" i="1"/>
  <c r="R116" i="1"/>
  <c r="P117" i="8" s="1"/>
  <c r="P116" i="1"/>
  <c r="Q116" i="1"/>
  <c r="O117" i="8" s="1"/>
  <c r="U116" i="1"/>
  <c r="R87" i="1"/>
  <c r="P88" i="8" s="1"/>
  <c r="U87" i="1"/>
  <c r="P87" i="1"/>
  <c r="Q87" i="1"/>
  <c r="O88" i="8" s="1"/>
  <c r="Q109" i="1"/>
  <c r="O110" i="8" s="1"/>
  <c r="P109" i="1"/>
  <c r="R109" i="1"/>
  <c r="P110" i="8" s="1"/>
  <c r="U109" i="1"/>
  <c r="P160" i="1"/>
  <c r="T160" i="1" s="1"/>
  <c r="R161" i="8" s="1"/>
  <c r="Q160" i="1"/>
  <c r="O161" i="8" s="1"/>
  <c r="U160" i="1"/>
  <c r="R160" i="1"/>
  <c r="P161" i="8" s="1"/>
  <c r="P140" i="1"/>
  <c r="T140" i="1" s="1"/>
  <c r="R141" i="8" s="1"/>
  <c r="R140" i="1"/>
  <c r="P141" i="8" s="1"/>
  <c r="Q140" i="1"/>
  <c r="O141" i="8" s="1"/>
  <c r="U140" i="1"/>
  <c r="V140" i="1"/>
  <c r="Q135" i="1"/>
  <c r="O136" i="8" s="1"/>
  <c r="P135" i="1"/>
  <c r="U135" i="1"/>
  <c r="R135" i="1"/>
  <c r="P136" i="8" s="1"/>
  <c r="R157" i="1"/>
  <c r="P158" i="8" s="1"/>
  <c r="P157" i="1"/>
  <c r="Q157" i="1"/>
  <c r="O158" i="8" s="1"/>
  <c r="U157" i="1"/>
  <c r="U192" i="1"/>
  <c r="R192" i="1"/>
  <c r="P193" i="8" s="1"/>
  <c r="Q192" i="1"/>
  <c r="O193" i="8" s="1"/>
  <c r="P192" i="1"/>
  <c r="R119" i="1"/>
  <c r="P120" i="8" s="1"/>
  <c r="U119" i="1"/>
  <c r="Q119" i="1"/>
  <c r="O120" i="8" s="1"/>
  <c r="P119" i="1"/>
  <c r="R114" i="1"/>
  <c r="P115" i="8" s="1"/>
  <c r="U114" i="1"/>
  <c r="Q114" i="1"/>
  <c r="O115" i="8" s="1"/>
  <c r="P114" i="1"/>
  <c r="Q103" i="1"/>
  <c r="O104" i="8" s="1"/>
  <c r="U103" i="1"/>
  <c r="R103" i="1"/>
  <c r="P104" i="8" s="1"/>
  <c r="P103" i="1"/>
  <c r="R125" i="1"/>
  <c r="P126" i="8" s="1"/>
  <c r="U125" i="1"/>
  <c r="P125" i="1"/>
  <c r="Q125" i="1"/>
  <c r="O126" i="8" s="1"/>
  <c r="P44" i="1"/>
  <c r="S44" i="1" s="1"/>
  <c r="Q45" i="8" s="1"/>
  <c r="R44" i="1"/>
  <c r="P45" i="8" s="1"/>
  <c r="U44" i="1"/>
  <c r="Q44" i="1"/>
  <c r="O45" i="8" s="1"/>
  <c r="U175" i="1"/>
  <c r="R175" i="1"/>
  <c r="P176" i="8" s="1"/>
  <c r="P175" i="1"/>
  <c r="Q175" i="1"/>
  <c r="O176" i="8" s="1"/>
  <c r="R111" i="1"/>
  <c r="P112" i="8" s="1"/>
  <c r="Q111" i="1"/>
  <c r="O112" i="8" s="1"/>
  <c r="U111" i="1"/>
  <c r="P111" i="1"/>
  <c r="R47" i="1"/>
  <c r="P48" i="8" s="1"/>
  <c r="P47" i="1"/>
  <c r="U47" i="1"/>
  <c r="Q47" i="1"/>
  <c r="O48" i="8" s="1"/>
  <c r="P66" i="1"/>
  <c r="S66" i="1" s="1"/>
  <c r="Q67" i="8" s="1"/>
  <c r="U66" i="1"/>
  <c r="R66" i="1"/>
  <c r="P67" i="8" s="1"/>
  <c r="Q66" i="1"/>
  <c r="O67" i="8" s="1"/>
  <c r="R197" i="1"/>
  <c r="P198" i="8" s="1"/>
  <c r="U197" i="1"/>
  <c r="Q197" i="1"/>
  <c r="O198" i="8" s="1"/>
  <c r="P197" i="1"/>
  <c r="Q133" i="1"/>
  <c r="O134" i="8" s="1"/>
  <c r="P133" i="1"/>
  <c r="U133" i="1"/>
  <c r="R133" i="1"/>
  <c r="P134" i="8" s="1"/>
  <c r="P69" i="1"/>
  <c r="V69" i="1" s="1"/>
  <c r="U69" i="1"/>
  <c r="Q69" i="1"/>
  <c r="O70" i="8" s="1"/>
  <c r="R69" i="1"/>
  <c r="P70" i="8" s="1"/>
  <c r="S69" i="1"/>
  <c r="Q70" i="8" s="1"/>
  <c r="U5" i="1"/>
  <c r="P5" i="1"/>
  <c r="Q5" i="1" s="1"/>
  <c r="O6" i="8" s="1"/>
  <c r="R5" i="1"/>
  <c r="P6" i="8" s="1"/>
  <c r="U184" i="1"/>
  <c r="P184" i="1"/>
  <c r="Q184" i="1"/>
  <c r="O185" i="8" s="1"/>
  <c r="R184" i="1"/>
  <c r="P185" i="8" s="1"/>
  <c r="Q134" i="1"/>
  <c r="O135" i="8" s="1"/>
  <c r="R134" i="1"/>
  <c r="P135" i="8" s="1"/>
  <c r="U134" i="1"/>
  <c r="P134" i="1"/>
  <c r="R136" i="1"/>
  <c r="P137" i="8" s="1"/>
  <c r="U136" i="1"/>
  <c r="Q136" i="1"/>
  <c r="O137" i="8" s="1"/>
  <c r="P136" i="1"/>
  <c r="Q72" i="1"/>
  <c r="O73" i="8" s="1"/>
  <c r="R72" i="1"/>
  <c r="P73" i="8" s="1"/>
  <c r="U72" i="1"/>
  <c r="P72" i="1"/>
  <c r="U8" i="1"/>
  <c r="R8" i="1"/>
  <c r="P9" i="8" s="1"/>
  <c r="P8" i="1"/>
  <c r="R139" i="1"/>
  <c r="P140" i="8" s="1"/>
  <c r="U139" i="1"/>
  <c r="Q139" i="1"/>
  <c r="O140" i="8" s="1"/>
  <c r="P139" i="1"/>
  <c r="Q75" i="1"/>
  <c r="O76" i="8" s="1"/>
  <c r="P75" i="1"/>
  <c r="U75" i="1"/>
  <c r="R75" i="1"/>
  <c r="P76" i="8" s="1"/>
  <c r="Q11" i="1"/>
  <c r="O12" i="8" s="1"/>
  <c r="U11" i="1"/>
  <c r="R11" i="1"/>
  <c r="P12" i="8" s="1"/>
  <c r="P30" i="1"/>
  <c r="T30" i="1" s="1"/>
  <c r="R31" i="8" s="1"/>
  <c r="U30" i="1"/>
  <c r="R30" i="1"/>
  <c r="P31" i="8" s="1"/>
  <c r="Q30" i="1"/>
  <c r="O31" i="8" s="1"/>
  <c r="R161" i="1"/>
  <c r="P162" i="8" s="1"/>
  <c r="U161" i="1"/>
  <c r="Q161" i="1"/>
  <c r="O162" i="8" s="1"/>
  <c r="P161" i="1"/>
  <c r="P97" i="1"/>
  <c r="V97" i="1" s="1"/>
  <c r="U97" i="1"/>
  <c r="R97" i="1"/>
  <c r="P98" i="8" s="1"/>
  <c r="Q97" i="1"/>
  <c r="O98" i="8" s="1"/>
  <c r="P33" i="1"/>
  <c r="S33" i="1" s="1"/>
  <c r="Q34" i="8" s="1"/>
  <c r="R33" i="1"/>
  <c r="P34" i="8" s="1"/>
  <c r="U33" i="1"/>
  <c r="Q33" i="1"/>
  <c r="O34" i="8" s="1"/>
  <c r="Q102" i="1"/>
  <c r="O103" i="8" s="1"/>
  <c r="P102" i="1"/>
  <c r="U102" i="1"/>
  <c r="R102" i="1"/>
  <c r="P103" i="8" s="1"/>
  <c r="U128" i="1"/>
  <c r="R128" i="1"/>
  <c r="P129" i="8" s="1"/>
  <c r="Q128" i="1"/>
  <c r="O129" i="8" s="1"/>
  <c r="P128" i="1"/>
  <c r="P64" i="1"/>
  <c r="T64" i="1" s="1"/>
  <c r="R65" i="8" s="1"/>
  <c r="U64" i="1"/>
  <c r="Q64" i="1"/>
  <c r="O65" i="8" s="1"/>
  <c r="R64" i="1"/>
  <c r="P65" i="8" s="1"/>
  <c r="R195" i="1"/>
  <c r="P196" i="8" s="1"/>
  <c r="U195" i="1"/>
  <c r="Q195" i="1"/>
  <c r="O196" i="8" s="1"/>
  <c r="P195" i="1"/>
  <c r="P131" i="1"/>
  <c r="V131" i="1" s="1"/>
  <c r="R131" i="1"/>
  <c r="P132" i="8" s="1"/>
  <c r="U131" i="1"/>
  <c r="Q131" i="1"/>
  <c r="O132" i="8" s="1"/>
  <c r="U67" i="1"/>
  <c r="Q67" i="1"/>
  <c r="O68" i="8" s="1"/>
  <c r="P67" i="1"/>
  <c r="R67" i="1"/>
  <c r="P68" i="8" s="1"/>
  <c r="Q86" i="1"/>
  <c r="O87" i="8" s="1"/>
  <c r="R86" i="1"/>
  <c r="P87" i="8" s="1"/>
  <c r="P86" i="1"/>
  <c r="U86" i="1"/>
  <c r="P22" i="1"/>
  <c r="S22" i="1" s="1"/>
  <c r="Q23" i="8" s="1"/>
  <c r="Q22" i="1"/>
  <c r="O23" i="8" s="1"/>
  <c r="U22" i="1"/>
  <c r="R22" i="1"/>
  <c r="P23" i="8" s="1"/>
  <c r="V22" i="1"/>
  <c r="P153" i="1"/>
  <c r="S153" i="1" s="1"/>
  <c r="Q154" i="8" s="1"/>
  <c r="U153" i="1"/>
  <c r="R153" i="1"/>
  <c r="P154" i="8" s="1"/>
  <c r="Q153" i="1"/>
  <c r="O154" i="8" s="1"/>
  <c r="Q89" i="1"/>
  <c r="O90" i="8" s="1"/>
  <c r="P89" i="1"/>
  <c r="R89" i="1"/>
  <c r="P90" i="8" s="1"/>
  <c r="U89" i="1"/>
  <c r="U25" i="1"/>
  <c r="P25" i="1"/>
  <c r="Q25" i="1"/>
  <c r="O26" i="8" s="1"/>
  <c r="R25" i="1"/>
  <c r="P26" i="8" s="1"/>
  <c r="U142" i="1"/>
  <c r="Q142" i="1"/>
  <c r="O143" i="8" s="1"/>
  <c r="P142" i="1"/>
  <c r="R142" i="1"/>
  <c r="P143" i="8" s="1"/>
  <c r="U100" i="1"/>
  <c r="R100" i="1"/>
  <c r="P101" i="8" s="1"/>
  <c r="Q100" i="1"/>
  <c r="O101" i="8" s="1"/>
  <c r="P100" i="1"/>
  <c r="R10" i="1"/>
  <c r="P11" i="8" s="1"/>
  <c r="U10" i="1"/>
  <c r="R176" i="1"/>
  <c r="P177" i="8" s="1"/>
  <c r="U176" i="1"/>
  <c r="Q176" i="1"/>
  <c r="O177" i="8" s="1"/>
  <c r="P176" i="1"/>
  <c r="U170" i="1"/>
  <c r="P170" i="1"/>
  <c r="R170" i="1"/>
  <c r="P171" i="8" s="1"/>
  <c r="Q170" i="1"/>
  <c r="O171" i="8" s="1"/>
  <c r="R166" i="1"/>
  <c r="P167" i="8" s="1"/>
  <c r="U166" i="1"/>
  <c r="P166" i="1"/>
  <c r="Q166" i="1"/>
  <c r="O167" i="8" s="1"/>
  <c r="U84" i="1"/>
  <c r="P84" i="1"/>
  <c r="R84" i="1"/>
  <c r="P85" i="8" s="1"/>
  <c r="Q84" i="1"/>
  <c r="O85" i="8" s="1"/>
  <c r="U23" i="1"/>
  <c r="Q23" i="1"/>
  <c r="O24" i="8" s="1"/>
  <c r="P23" i="1"/>
  <c r="R23" i="1"/>
  <c r="P24" i="8" s="1"/>
  <c r="P45" i="1"/>
  <c r="S45" i="1" s="1"/>
  <c r="Q46" i="8" s="1"/>
  <c r="Q45" i="1"/>
  <c r="O46" i="8" s="1"/>
  <c r="R45" i="1"/>
  <c r="P46" i="8" s="1"/>
  <c r="U45" i="1"/>
  <c r="U198" i="1"/>
  <c r="R198" i="1"/>
  <c r="P199" i="8" s="1"/>
  <c r="Q198" i="1"/>
  <c r="O199" i="8" s="1"/>
  <c r="P198" i="1"/>
  <c r="R108" i="1"/>
  <c r="P109" i="8" s="1"/>
  <c r="Q108" i="1"/>
  <c r="O109" i="8" s="1"/>
  <c r="U108" i="1"/>
  <c r="P108" i="1"/>
  <c r="P71" i="1"/>
  <c r="T71" i="1" s="1"/>
  <c r="R72" i="8" s="1"/>
  <c r="Q71" i="1"/>
  <c r="O72" i="8" s="1"/>
  <c r="R71" i="1"/>
  <c r="P72" i="8" s="1"/>
  <c r="U71" i="1"/>
  <c r="V71" i="1"/>
  <c r="R93" i="1"/>
  <c r="P94" i="8" s="1"/>
  <c r="P93" i="1"/>
  <c r="Q93" i="1"/>
  <c r="O94" i="8" s="1"/>
  <c r="U93" i="1"/>
  <c r="P118" i="1"/>
  <c r="S118" i="1" s="1"/>
  <c r="Q119" i="8" s="1"/>
  <c r="R118" i="1"/>
  <c r="P119" i="8" s="1"/>
  <c r="U118" i="1"/>
  <c r="Q118" i="1"/>
  <c r="O119" i="8" s="1"/>
  <c r="P141" i="1"/>
  <c r="T141" i="1" s="1"/>
  <c r="R142" i="8" s="1"/>
  <c r="Q141" i="1"/>
  <c r="O142" i="8" s="1"/>
  <c r="R141" i="1"/>
  <c r="P142" i="8" s="1"/>
  <c r="U141" i="1"/>
  <c r="S141" i="1"/>
  <c r="Q142" i="8" s="1"/>
  <c r="Q92" i="1"/>
  <c r="O93" i="8" s="1"/>
  <c r="R92" i="1"/>
  <c r="P93" i="8" s="1"/>
  <c r="U92" i="1"/>
  <c r="P92" i="1"/>
  <c r="P39" i="1"/>
  <c r="S39" i="1" s="1"/>
  <c r="Q40" i="8" s="1"/>
  <c r="U39" i="1"/>
  <c r="Q39" i="1"/>
  <c r="O40" i="8" s="1"/>
  <c r="R39" i="1"/>
  <c r="P40" i="8" s="1"/>
  <c r="R61" i="1"/>
  <c r="P62" i="8" s="1"/>
  <c r="U61" i="1"/>
  <c r="P61" i="1"/>
  <c r="Q61" i="1"/>
  <c r="O62" i="8" s="1"/>
  <c r="U28" i="1"/>
  <c r="P28" i="1"/>
  <c r="Q28" i="1"/>
  <c r="O29" i="8" s="1"/>
  <c r="R28" i="1"/>
  <c r="P29" i="8" s="1"/>
  <c r="Q159" i="1"/>
  <c r="O160" i="8" s="1"/>
  <c r="R159" i="1"/>
  <c r="P160" i="8" s="1"/>
  <c r="P159" i="1"/>
  <c r="U159" i="1"/>
  <c r="R95" i="1"/>
  <c r="P96" i="8" s="1"/>
  <c r="U95" i="1"/>
  <c r="P95" i="1"/>
  <c r="Q95" i="1"/>
  <c r="O96" i="8" s="1"/>
  <c r="R31" i="1"/>
  <c r="P32" i="8" s="1"/>
  <c r="Q31" i="1"/>
  <c r="O32" i="8" s="1"/>
  <c r="U31" i="1"/>
  <c r="P31" i="1"/>
  <c r="U50" i="1"/>
  <c r="R50" i="1"/>
  <c r="P51" i="8" s="1"/>
  <c r="P50" i="1"/>
  <c r="Q50" i="1"/>
  <c r="O51" i="8" s="1"/>
  <c r="P181" i="1"/>
  <c r="T181" i="1" s="1"/>
  <c r="R182" i="8" s="1"/>
  <c r="Q181" i="1"/>
  <c r="O182" i="8" s="1"/>
  <c r="U181" i="1"/>
  <c r="R181" i="1"/>
  <c r="P182" i="8" s="1"/>
  <c r="P117" i="1"/>
  <c r="V117" i="1" s="1"/>
  <c r="U117" i="1"/>
  <c r="Q117" i="1"/>
  <c r="O118" i="8" s="1"/>
  <c r="R117" i="1"/>
  <c r="P118" i="8" s="1"/>
  <c r="S117" i="1"/>
  <c r="Q118" i="8" s="1"/>
  <c r="P53" i="1"/>
  <c r="T53" i="1" s="1"/>
  <c r="R54" i="8" s="1"/>
  <c r="U53" i="1"/>
  <c r="R53" i="1"/>
  <c r="P54" i="8" s="1"/>
  <c r="Q53" i="1"/>
  <c r="O54" i="8" s="1"/>
  <c r="P194" i="1"/>
  <c r="T194" i="1" s="1"/>
  <c r="R195" i="8" s="1"/>
  <c r="U194" i="1"/>
  <c r="R194" i="1"/>
  <c r="P195" i="8" s="1"/>
  <c r="Q194" i="1"/>
  <c r="O195" i="8" s="1"/>
  <c r="R152" i="1"/>
  <c r="P153" i="8" s="1"/>
  <c r="U152" i="1"/>
  <c r="Q152" i="1"/>
  <c r="O153" i="8" s="1"/>
  <c r="P152" i="1"/>
  <c r="P188" i="1"/>
  <c r="V188" i="1" s="1"/>
  <c r="Q188" i="1"/>
  <c r="O189" i="8" s="1"/>
  <c r="R188" i="1"/>
  <c r="P189" i="8" s="1"/>
  <c r="U188" i="1"/>
  <c r="P120" i="1"/>
  <c r="T120" i="1" s="1"/>
  <c r="R121" i="8" s="1"/>
  <c r="R120" i="1"/>
  <c r="P121" i="8" s="1"/>
  <c r="U120" i="1"/>
  <c r="Q120" i="1"/>
  <c r="O121" i="8" s="1"/>
  <c r="Q56" i="1"/>
  <c r="O57" i="8" s="1"/>
  <c r="U56" i="1"/>
  <c r="R56" i="1"/>
  <c r="P57" i="8" s="1"/>
  <c r="P56" i="1"/>
  <c r="U187" i="1"/>
  <c r="P187" i="1"/>
  <c r="R187" i="1"/>
  <c r="P188" i="8" s="1"/>
  <c r="Q187" i="1"/>
  <c r="O188" i="8" s="1"/>
  <c r="R123" i="1"/>
  <c r="P124" i="8" s="1"/>
  <c r="U123" i="1"/>
  <c r="P123" i="1"/>
  <c r="Q123" i="1"/>
  <c r="O124" i="8" s="1"/>
  <c r="Q59" i="1"/>
  <c r="O60" i="8" s="1"/>
  <c r="P59" i="1"/>
  <c r="U59" i="1"/>
  <c r="R59" i="1"/>
  <c r="P60" i="8" s="1"/>
  <c r="U78" i="1"/>
  <c r="Q78" i="1"/>
  <c r="O79" i="8" s="1"/>
  <c r="P78" i="1"/>
  <c r="R78" i="1"/>
  <c r="P79" i="8" s="1"/>
  <c r="U14" i="1"/>
  <c r="P14" i="1"/>
  <c r="Q14" i="1"/>
  <c r="O15" i="8" s="1"/>
  <c r="R14" i="1"/>
  <c r="P15" i="8" s="1"/>
  <c r="U145" i="1"/>
  <c r="Q145" i="1"/>
  <c r="O146" i="8" s="1"/>
  <c r="R145" i="1"/>
  <c r="P146" i="8" s="1"/>
  <c r="P145" i="1"/>
  <c r="U81" i="1"/>
  <c r="Q81" i="1"/>
  <c r="O82" i="8" s="1"/>
  <c r="P81" i="1"/>
  <c r="R81" i="1"/>
  <c r="P82" i="8" s="1"/>
  <c r="U17" i="1"/>
  <c r="P17" i="1"/>
  <c r="Q17" i="1"/>
  <c r="O18" i="8" s="1"/>
  <c r="R17" i="1"/>
  <c r="P18" i="8" s="1"/>
  <c r="R172" i="1"/>
  <c r="P173" i="8" s="1"/>
  <c r="P172" i="1"/>
  <c r="Q172" i="1"/>
  <c r="O173" i="8" s="1"/>
  <c r="U172" i="1"/>
  <c r="R112" i="1"/>
  <c r="P113" i="8" s="1"/>
  <c r="U112" i="1"/>
  <c r="Q112" i="1"/>
  <c r="O113" i="8" s="1"/>
  <c r="P112" i="1"/>
  <c r="P48" i="1"/>
  <c r="T48" i="1" s="1"/>
  <c r="R49" i="8" s="1"/>
  <c r="R48" i="1"/>
  <c r="P49" i="8" s="1"/>
  <c r="U48" i="1"/>
  <c r="Q48" i="1"/>
  <c r="O49" i="8" s="1"/>
  <c r="U179" i="1"/>
  <c r="P179" i="1"/>
  <c r="R179" i="1"/>
  <c r="P180" i="8" s="1"/>
  <c r="Q179" i="1"/>
  <c r="O180" i="8" s="1"/>
  <c r="R115" i="1"/>
  <c r="P116" i="8" s="1"/>
  <c r="U115" i="1"/>
  <c r="Q115" i="1"/>
  <c r="O116" i="8" s="1"/>
  <c r="P115" i="1"/>
  <c r="R51" i="1"/>
  <c r="P52" i="8" s="1"/>
  <c r="U51" i="1"/>
  <c r="P51" i="1"/>
  <c r="Q51" i="1"/>
  <c r="O52" i="8" s="1"/>
  <c r="U70" i="1"/>
  <c r="P70" i="1"/>
  <c r="R70" i="1"/>
  <c r="P71" i="8" s="1"/>
  <c r="Q70" i="1"/>
  <c r="O71" i="8" s="1"/>
  <c r="U6" i="1"/>
  <c r="P6" i="1"/>
  <c r="R6" i="1"/>
  <c r="P7" i="8" s="1"/>
  <c r="R137" i="1"/>
  <c r="P138" i="8" s="1"/>
  <c r="U137" i="1"/>
  <c r="P137" i="1"/>
  <c r="Q137" i="1"/>
  <c r="O138" i="8" s="1"/>
  <c r="P73" i="1"/>
  <c r="V73" i="1" s="1"/>
  <c r="R73" i="1"/>
  <c r="P74" i="8" s="1"/>
  <c r="U73" i="1"/>
  <c r="Q73" i="1"/>
  <c r="O74" i="8" s="1"/>
  <c r="U9" i="1"/>
  <c r="P9" i="1"/>
  <c r="Q9" i="1" s="1"/>
  <c r="O10" i="8" s="1"/>
  <c r="R9" i="1"/>
  <c r="P10" i="8" s="1"/>
  <c r="V41" i="1" l="1"/>
  <c r="T99" i="1"/>
  <c r="R100" i="8" s="1"/>
  <c r="V120" i="1"/>
  <c r="BO178" i="3"/>
  <c r="N177" i="1" s="1"/>
  <c r="BO192" i="3"/>
  <c r="N191" i="1" s="1"/>
  <c r="BO102" i="3"/>
  <c r="N101" i="1" s="1"/>
  <c r="BO5" i="3"/>
  <c r="N4" i="1" s="1"/>
  <c r="S73" i="1"/>
  <c r="Q74" i="8" s="1"/>
  <c r="BO116" i="3"/>
  <c r="N115" i="1" s="1"/>
  <c r="BO14" i="3"/>
  <c r="N13" i="1" s="1"/>
  <c r="BO152" i="3"/>
  <c r="N151" i="1" s="1"/>
  <c r="BO35" i="3"/>
  <c r="N34" i="1" s="1"/>
  <c r="E103" i="11"/>
  <c r="S97" i="1"/>
  <c r="Q98" i="8" s="1"/>
  <c r="V74" i="1"/>
  <c r="T188" i="1"/>
  <c r="R189" i="8" s="1"/>
  <c r="T131" i="1"/>
  <c r="R132" i="8" s="1"/>
  <c r="T44" i="1"/>
  <c r="R45" i="8" s="1"/>
  <c r="S42" i="1"/>
  <c r="Q43" i="8" s="1"/>
  <c r="BO67" i="3"/>
  <c r="N66" i="1" s="1"/>
  <c r="BO93" i="3"/>
  <c r="N92" i="1" s="1"/>
  <c r="BO193" i="3"/>
  <c r="N192" i="1" s="1"/>
  <c r="BO43" i="3"/>
  <c r="N42" i="1" s="1"/>
  <c r="BO153" i="3"/>
  <c r="N152" i="1" s="1"/>
  <c r="BO177" i="3"/>
  <c r="N176" i="1" s="1"/>
  <c r="BO81" i="3"/>
  <c r="N80" i="1" s="1"/>
  <c r="BO108" i="3"/>
  <c r="N107" i="1" s="1"/>
  <c r="BO143" i="3"/>
  <c r="N142" i="1" s="1"/>
  <c r="BO51" i="3"/>
  <c r="N50" i="1" s="1"/>
  <c r="T42" i="1"/>
  <c r="R43" i="8" s="1"/>
  <c r="BO56" i="3"/>
  <c r="N55" i="1" s="1"/>
  <c r="BO115" i="3"/>
  <c r="N114" i="1" s="1"/>
  <c r="BO99" i="3"/>
  <c r="N98" i="1" s="1"/>
  <c r="BO7" i="3"/>
  <c r="N6" i="1" s="1"/>
  <c r="BO59" i="3"/>
  <c r="N58" i="1" s="1"/>
  <c r="BO106" i="3"/>
  <c r="N105" i="1" s="1"/>
  <c r="BO148" i="3"/>
  <c r="N147" i="1" s="1"/>
  <c r="BO100" i="3"/>
  <c r="N99" i="1" s="1"/>
  <c r="BO63" i="3"/>
  <c r="N62" i="1" s="1"/>
  <c r="BO82" i="3"/>
  <c r="N81" i="1" s="1"/>
  <c r="N106" i="11"/>
  <c r="B105" i="11"/>
  <c r="A105" i="11"/>
  <c r="I104" i="11"/>
  <c r="M104" i="11"/>
  <c r="F104" i="11"/>
  <c r="J104" i="11"/>
  <c r="H104" i="11"/>
  <c r="C104" i="11"/>
  <c r="E104" i="11" s="1"/>
  <c r="K104" i="11"/>
  <c r="G104" i="11"/>
  <c r="L104" i="11"/>
  <c r="D104" i="11"/>
  <c r="BO11" i="3"/>
  <c r="N10" i="1" s="1"/>
  <c r="P10" i="1" s="1"/>
  <c r="Q10" i="1" s="1"/>
  <c r="O11" i="8" s="1"/>
  <c r="BO27" i="3"/>
  <c r="N26" i="1" s="1"/>
  <c r="BO66" i="3"/>
  <c r="N65" i="1" s="1"/>
  <c r="BO62" i="3"/>
  <c r="N61" i="1" s="1"/>
  <c r="BO40" i="3"/>
  <c r="N39" i="1" s="1"/>
  <c r="BO31" i="3"/>
  <c r="N30" i="1" s="1"/>
  <c r="BO166" i="3"/>
  <c r="N165" i="1" s="1"/>
  <c r="BO6" i="3"/>
  <c r="N5" i="1" s="1"/>
  <c r="BO117" i="3"/>
  <c r="N116" i="1" s="1"/>
  <c r="BO129" i="3"/>
  <c r="N128" i="1" s="1"/>
  <c r="BO157" i="3"/>
  <c r="N156" i="1" s="1"/>
  <c r="BO77" i="3"/>
  <c r="N76" i="1" s="1"/>
  <c r="BO80" i="3"/>
  <c r="N79" i="1" s="1"/>
  <c r="BO69" i="3"/>
  <c r="N68" i="1" s="1"/>
  <c r="BO64" i="3"/>
  <c r="N63" i="1" s="1"/>
  <c r="BO109" i="3"/>
  <c r="N108" i="1" s="1"/>
  <c r="BO191" i="3"/>
  <c r="N190" i="1" s="1"/>
  <c r="BO126" i="3"/>
  <c r="N125" i="1" s="1"/>
  <c r="BO187" i="3"/>
  <c r="N186" i="1" s="1"/>
  <c r="BO104" i="3"/>
  <c r="N103" i="1" s="1"/>
  <c r="BO21" i="3"/>
  <c r="N20" i="1" s="1"/>
  <c r="BO137" i="3"/>
  <c r="N136" i="1" s="1"/>
  <c r="BO90" i="3"/>
  <c r="N89" i="1" s="1"/>
  <c r="BO72" i="3"/>
  <c r="N71" i="1" s="1"/>
  <c r="BO201" i="3"/>
  <c r="N200" i="1" s="1"/>
  <c r="BO125" i="3"/>
  <c r="N124" i="1" s="1"/>
  <c r="BO165" i="3"/>
  <c r="N164" i="1" s="1"/>
  <c r="BO46" i="3"/>
  <c r="N45" i="1" s="1"/>
  <c r="BO163" i="3"/>
  <c r="N162" i="1" s="1"/>
  <c r="BO55" i="3"/>
  <c r="N54" i="1" s="1"/>
  <c r="BO37" i="3"/>
  <c r="N36" i="1" s="1"/>
  <c r="BO123" i="3"/>
  <c r="N122" i="1" s="1"/>
  <c r="BO23" i="3"/>
  <c r="N22" i="1" s="1"/>
  <c r="BO189" i="3"/>
  <c r="N188" i="1" s="1"/>
  <c r="BO176" i="3"/>
  <c r="N175" i="1" s="1"/>
  <c r="BO182" i="3"/>
  <c r="N181" i="1" s="1"/>
  <c r="BO98" i="3"/>
  <c r="N97" i="1" s="1"/>
  <c r="BO61" i="3"/>
  <c r="N60" i="1" s="1"/>
  <c r="BO10" i="3"/>
  <c r="N9" i="1" s="1"/>
  <c r="BO151" i="3"/>
  <c r="N150" i="1" s="1"/>
  <c r="BO101" i="3"/>
  <c r="N100" i="1" s="1"/>
  <c r="BO119" i="3"/>
  <c r="N118" i="1" s="1"/>
  <c r="BO179" i="3"/>
  <c r="N178" i="1" s="1"/>
  <c r="BO142" i="3"/>
  <c r="N141" i="1" s="1"/>
  <c r="BO85" i="3"/>
  <c r="N84" i="1" s="1"/>
  <c r="BO184" i="3"/>
  <c r="N183" i="1" s="1"/>
  <c r="BO146" i="3"/>
  <c r="N145" i="1" s="1"/>
  <c r="BO44" i="3"/>
  <c r="N43" i="1" s="1"/>
  <c r="BO120" i="3"/>
  <c r="N119" i="1" s="1"/>
  <c r="BO50" i="3"/>
  <c r="N49" i="1" s="1"/>
  <c r="BO139" i="3"/>
  <c r="N138" i="1" s="1"/>
  <c r="BO76" i="3"/>
  <c r="N75" i="1" s="1"/>
  <c r="BO180" i="3"/>
  <c r="N179" i="1" s="1"/>
  <c r="BO158" i="3"/>
  <c r="N157" i="1" s="1"/>
  <c r="BO97" i="3"/>
  <c r="N96" i="1" s="1"/>
  <c r="BO58" i="3"/>
  <c r="N57" i="1" s="1"/>
  <c r="BO118" i="3"/>
  <c r="N117" i="1" s="1"/>
  <c r="BO111" i="3"/>
  <c r="N110" i="1" s="1"/>
  <c r="BO53" i="3"/>
  <c r="N52" i="1" s="1"/>
  <c r="BO154" i="3"/>
  <c r="N153" i="1" s="1"/>
  <c r="BO34" i="3"/>
  <c r="N33" i="1" s="1"/>
  <c r="BO175" i="3"/>
  <c r="N174" i="1" s="1"/>
  <c r="BO36" i="3"/>
  <c r="N35" i="1" s="1"/>
  <c r="BO74" i="3"/>
  <c r="N73" i="1" s="1"/>
  <c r="BO9" i="3"/>
  <c r="N8" i="1" s="1"/>
  <c r="BO107" i="3"/>
  <c r="N106" i="1" s="1"/>
  <c r="BO75" i="3"/>
  <c r="N74" i="1" s="1"/>
  <c r="BO196" i="3"/>
  <c r="N195" i="1" s="1"/>
  <c r="BO92" i="3"/>
  <c r="N91" i="1" s="1"/>
  <c r="BO48" i="3"/>
  <c r="N47" i="1" s="1"/>
  <c r="BO87" i="3"/>
  <c r="N86" i="1" s="1"/>
  <c r="BO131" i="3"/>
  <c r="N130" i="1" s="1"/>
  <c r="BO197" i="3"/>
  <c r="N196" i="1" s="1"/>
  <c r="BO89" i="3"/>
  <c r="N88" i="1" s="1"/>
  <c r="BO200" i="3"/>
  <c r="N199" i="1" s="1"/>
  <c r="BO135" i="3"/>
  <c r="N134" i="1" s="1"/>
  <c r="BO144" i="3"/>
  <c r="N143" i="1" s="1"/>
  <c r="BO156" i="3"/>
  <c r="N155" i="1" s="1"/>
  <c r="BO33" i="3"/>
  <c r="N32" i="1" s="1"/>
  <c r="BO168" i="3"/>
  <c r="N167" i="1" s="1"/>
  <c r="BO52" i="3"/>
  <c r="N51" i="1" s="1"/>
  <c r="BO155" i="3"/>
  <c r="N154" i="1" s="1"/>
  <c r="BO133" i="3"/>
  <c r="N132" i="1" s="1"/>
  <c r="BO68" i="3"/>
  <c r="N67" i="1" s="1"/>
  <c r="BO13" i="3"/>
  <c r="N12" i="1" s="1"/>
  <c r="P12" i="1" s="1"/>
  <c r="T12" i="1" s="1"/>
  <c r="R13" i="8" s="1"/>
  <c r="BO105" i="3"/>
  <c r="N104" i="1" s="1"/>
  <c r="BO199" i="3"/>
  <c r="N198" i="1" s="1"/>
  <c r="BO78" i="3"/>
  <c r="N77" i="1" s="1"/>
  <c r="BO128" i="3"/>
  <c r="N127" i="1" s="1"/>
  <c r="BO138" i="3"/>
  <c r="N137" i="1" s="1"/>
  <c r="BO73" i="3"/>
  <c r="N72" i="1" s="1"/>
  <c r="BO38" i="3"/>
  <c r="N37" i="1" s="1"/>
  <c r="BO91" i="3"/>
  <c r="N90" i="1" s="1"/>
  <c r="BO124" i="3"/>
  <c r="N123" i="1" s="1"/>
  <c r="BO159" i="3"/>
  <c r="N158" i="1" s="1"/>
  <c r="BO171" i="3"/>
  <c r="N170" i="1" s="1"/>
  <c r="BO110" i="3"/>
  <c r="N109" i="1" s="1"/>
  <c r="BO65" i="3"/>
  <c r="N64" i="1" s="1"/>
  <c r="BO24" i="3"/>
  <c r="N23" i="1" s="1"/>
  <c r="BO84" i="3"/>
  <c r="N83" i="1" s="1"/>
  <c r="BO172" i="3"/>
  <c r="N171" i="1" s="1"/>
  <c r="BO161" i="3"/>
  <c r="N160" i="1" s="1"/>
  <c r="BO18" i="3"/>
  <c r="N17" i="1" s="1"/>
  <c r="BO169" i="3"/>
  <c r="N168" i="1" s="1"/>
  <c r="BO132" i="3"/>
  <c r="N131" i="1" s="1"/>
  <c r="BO136" i="3"/>
  <c r="N135" i="1" s="1"/>
  <c r="BO164" i="3"/>
  <c r="N163" i="1" s="1"/>
  <c r="BO16" i="3"/>
  <c r="N15" i="1" s="1"/>
  <c r="BO45" i="3"/>
  <c r="N44" i="1" s="1"/>
  <c r="BO88" i="3"/>
  <c r="N87" i="1" s="1"/>
  <c r="BO141" i="3"/>
  <c r="N140" i="1" s="1"/>
  <c r="BO160" i="3"/>
  <c r="N159" i="1" s="1"/>
  <c r="BO22" i="3"/>
  <c r="N21" i="1" s="1"/>
  <c r="BO83" i="3"/>
  <c r="N82" i="1" s="1"/>
  <c r="BO20" i="3"/>
  <c r="N19" i="1" s="1"/>
  <c r="BO79" i="3"/>
  <c r="N78" i="1" s="1"/>
  <c r="T66" i="1"/>
  <c r="R67" i="8" s="1"/>
  <c r="I67" i="8" s="1"/>
  <c r="J67" i="8" s="1"/>
  <c r="T191" i="1"/>
  <c r="R192" i="8" s="1"/>
  <c r="BO54" i="3"/>
  <c r="N53" i="1" s="1"/>
  <c r="BO183" i="3"/>
  <c r="N182" i="1" s="1"/>
  <c r="BO12" i="3"/>
  <c r="N11" i="1" s="1"/>
  <c r="P11" i="1" s="1"/>
  <c r="S11" i="1" s="1"/>
  <c r="Q12" i="8" s="1"/>
  <c r="BO173" i="3"/>
  <c r="N172" i="1" s="1"/>
  <c r="BO149" i="3"/>
  <c r="N148" i="1" s="1"/>
  <c r="BO121" i="3"/>
  <c r="N120" i="1" s="1"/>
  <c r="BO103" i="3"/>
  <c r="N102" i="1" s="1"/>
  <c r="BO42" i="3"/>
  <c r="N41" i="1" s="1"/>
  <c r="BO190" i="3"/>
  <c r="N189" i="1" s="1"/>
  <c r="BO8" i="3"/>
  <c r="N7" i="1" s="1"/>
  <c r="BO15" i="3"/>
  <c r="N14" i="1" s="1"/>
  <c r="BO167" i="3"/>
  <c r="N166" i="1" s="1"/>
  <c r="BO130" i="3"/>
  <c r="N129" i="1" s="1"/>
  <c r="BO32" i="3"/>
  <c r="N31" i="1" s="1"/>
  <c r="BO26" i="3"/>
  <c r="N25" i="1" s="1"/>
  <c r="BO39" i="3"/>
  <c r="N38" i="1" s="1"/>
  <c r="BO19" i="3"/>
  <c r="N18" i="1" s="1"/>
  <c r="BO174" i="3"/>
  <c r="N173" i="1" s="1"/>
  <c r="BO49" i="3"/>
  <c r="N48" i="1" s="1"/>
  <c r="BO95" i="3"/>
  <c r="N94" i="1" s="1"/>
  <c r="BO30" i="3"/>
  <c r="N29" i="1" s="1"/>
  <c r="BO17" i="3"/>
  <c r="N16" i="1" s="1"/>
  <c r="BO94" i="3"/>
  <c r="N93" i="1" s="1"/>
  <c r="BO113" i="3"/>
  <c r="N112" i="1" s="1"/>
  <c r="BO122" i="3"/>
  <c r="N121" i="1" s="1"/>
  <c r="BO57" i="3"/>
  <c r="N56" i="1" s="1"/>
  <c r="BO198" i="3"/>
  <c r="N197" i="1" s="1"/>
  <c r="BO29" i="3"/>
  <c r="N28" i="1" s="1"/>
  <c r="BO114" i="3"/>
  <c r="N113" i="1" s="1"/>
  <c r="BO150" i="3"/>
  <c r="N149" i="1" s="1"/>
  <c r="BO41" i="3"/>
  <c r="N40" i="1" s="1"/>
  <c r="BO140" i="3"/>
  <c r="N139" i="1" s="1"/>
  <c r="BO25" i="3"/>
  <c r="N24" i="1" s="1"/>
  <c r="BO181" i="3"/>
  <c r="N180" i="1" s="1"/>
  <c r="BO86" i="3"/>
  <c r="N85" i="1" s="1"/>
  <c r="BO96" i="3"/>
  <c r="N95" i="1" s="1"/>
  <c r="BO194" i="3"/>
  <c r="N193" i="1" s="1"/>
  <c r="BO188" i="3"/>
  <c r="N187" i="1" s="1"/>
  <c r="BO134" i="3"/>
  <c r="N133" i="1" s="1"/>
  <c r="BO112" i="3"/>
  <c r="N111" i="1" s="1"/>
  <c r="BO127" i="3"/>
  <c r="N126" i="1" s="1"/>
  <c r="T33" i="1"/>
  <c r="R34" i="8" s="1"/>
  <c r="I34" i="8" s="1"/>
  <c r="J34" i="8" s="1"/>
  <c r="S160" i="1"/>
  <c r="Q161" i="8" s="1"/>
  <c r="I161" i="8" s="1"/>
  <c r="J161" i="8" s="1"/>
  <c r="V118" i="1"/>
  <c r="S120" i="1"/>
  <c r="Q121" i="8" s="1"/>
  <c r="I121" i="8" s="1"/>
  <c r="J121" i="8" s="1"/>
  <c r="S188" i="1"/>
  <c r="Q189" i="8" s="1"/>
  <c r="T39" i="1"/>
  <c r="R40" i="8" s="1"/>
  <c r="I40" i="8" s="1"/>
  <c r="J40" i="8" s="1"/>
  <c r="S131" i="1"/>
  <c r="Q132" i="8" s="1"/>
  <c r="V33" i="1"/>
  <c r="T169" i="1"/>
  <c r="R170" i="8" s="1"/>
  <c r="I170" i="8" s="1"/>
  <c r="J170" i="8" s="1"/>
  <c r="T98" i="1"/>
  <c r="R99" i="8" s="1"/>
  <c r="I99" i="8" s="1"/>
  <c r="J99" i="8" s="1"/>
  <c r="V107" i="1"/>
  <c r="V79" i="1"/>
  <c r="S79" i="1"/>
  <c r="Q80" i="8" s="1"/>
  <c r="I80" i="8" s="1"/>
  <c r="J80" i="8" s="1"/>
  <c r="S7" i="1"/>
  <c r="Q8" i="8" s="1"/>
  <c r="T73" i="1"/>
  <c r="R74" i="8" s="1"/>
  <c r="I74" i="8" s="1"/>
  <c r="J74" i="8" s="1"/>
  <c r="V66" i="1"/>
  <c r="T91" i="1"/>
  <c r="R92" i="8" s="1"/>
  <c r="I92" i="8" s="1"/>
  <c r="J92" i="8" s="1"/>
  <c r="V39" i="1"/>
  <c r="V64" i="1"/>
  <c r="V160" i="1"/>
  <c r="S162" i="1"/>
  <c r="Q163" i="8" s="1"/>
  <c r="S53" i="1"/>
  <c r="Q54" i="8" s="1"/>
  <c r="I54" i="8" s="1"/>
  <c r="J54" i="8" s="1"/>
  <c r="V53" i="1"/>
  <c r="T22" i="1"/>
  <c r="R23" i="8" s="1"/>
  <c r="I23" i="8" s="1"/>
  <c r="J23" i="8" s="1"/>
  <c r="T49" i="1"/>
  <c r="R50" i="8" s="1"/>
  <c r="V91" i="1"/>
  <c r="V182" i="1"/>
  <c r="T196" i="1"/>
  <c r="R197" i="8" s="1"/>
  <c r="I197" i="8" s="1"/>
  <c r="J197" i="8" s="1"/>
  <c r="V196" i="1"/>
  <c r="V96" i="1"/>
  <c r="T107" i="1"/>
  <c r="R108" i="8" s="1"/>
  <c r="I108" i="8" s="1"/>
  <c r="J108" i="8" s="1"/>
  <c r="T90" i="1"/>
  <c r="R91" i="8" s="1"/>
  <c r="T162" i="1"/>
  <c r="R163" i="8" s="1"/>
  <c r="T144" i="1"/>
  <c r="R145" i="8" s="1"/>
  <c r="S148" i="1"/>
  <c r="Q149" i="8" s="1"/>
  <c r="I149" i="8" s="1"/>
  <c r="J149" i="8" s="1"/>
  <c r="Q7" i="1"/>
  <c r="O8" i="8" s="1"/>
  <c r="S181" i="1"/>
  <c r="Q182" i="8" s="1"/>
  <c r="I182" i="8" s="1"/>
  <c r="J182" i="8" s="1"/>
  <c r="V30" i="1"/>
  <c r="V44" i="1"/>
  <c r="S144" i="1"/>
  <c r="Q145" i="8" s="1"/>
  <c r="S191" i="1"/>
  <c r="Q192" i="8" s="1"/>
  <c r="T96" i="1"/>
  <c r="R97" i="8" s="1"/>
  <c r="I97" i="8" s="1"/>
  <c r="J97" i="8" s="1"/>
  <c r="T7" i="1"/>
  <c r="R8" i="8" s="1"/>
  <c r="S51" i="1"/>
  <c r="Q52" i="8" s="1"/>
  <c r="V51" i="1"/>
  <c r="T51" i="1"/>
  <c r="R52" i="8" s="1"/>
  <c r="I142" i="8"/>
  <c r="J142" i="8" s="1"/>
  <c r="S139" i="1"/>
  <c r="Q140" i="8" s="1"/>
  <c r="T139" i="1"/>
  <c r="R140" i="8" s="1"/>
  <c r="V139" i="1"/>
  <c r="S175" i="1"/>
  <c r="Q176" i="8" s="1"/>
  <c r="T175" i="1"/>
  <c r="R176" i="8" s="1"/>
  <c r="V175" i="1"/>
  <c r="S135" i="1"/>
  <c r="Q136" i="8" s="1"/>
  <c r="V135" i="1"/>
  <c r="T135" i="1"/>
  <c r="R136" i="8" s="1"/>
  <c r="V158" i="1"/>
  <c r="S158" i="1"/>
  <c r="Q159" i="8" s="1"/>
  <c r="T158" i="1"/>
  <c r="R159" i="8" s="1"/>
  <c r="V60" i="1"/>
  <c r="T60" i="1"/>
  <c r="R61" i="8" s="1"/>
  <c r="S60" i="1"/>
  <c r="Q61" i="8" s="1"/>
  <c r="T168" i="1"/>
  <c r="R169" i="8" s="1"/>
  <c r="V168" i="1"/>
  <c r="S168" i="1"/>
  <c r="Q169" i="8" s="1"/>
  <c r="T171" i="1"/>
  <c r="R172" i="8" s="1"/>
  <c r="S171" i="1"/>
  <c r="Q172" i="8" s="1"/>
  <c r="S104" i="1"/>
  <c r="Q105" i="8" s="1"/>
  <c r="T104" i="1"/>
  <c r="R105" i="8" s="1"/>
  <c r="V143" i="1"/>
  <c r="S143" i="1"/>
  <c r="Q144" i="8" s="1"/>
  <c r="T143" i="1"/>
  <c r="R144" i="8" s="1"/>
  <c r="S58" i="1"/>
  <c r="Q59" i="8" s="1"/>
  <c r="V58" i="1"/>
  <c r="T58" i="1"/>
  <c r="R59" i="8" s="1"/>
  <c r="V94" i="1"/>
  <c r="S94" i="1"/>
  <c r="Q95" i="8" s="1"/>
  <c r="I95" i="8" s="1"/>
  <c r="J95" i="8" s="1"/>
  <c r="S122" i="1"/>
  <c r="Q123" i="8" s="1"/>
  <c r="T122" i="1"/>
  <c r="R123" i="8" s="1"/>
  <c r="V122" i="1"/>
  <c r="S137" i="1"/>
  <c r="Q138" i="8" s="1"/>
  <c r="T137" i="1"/>
  <c r="R138" i="8" s="1"/>
  <c r="V137" i="1"/>
  <c r="T70" i="1"/>
  <c r="R71" i="8" s="1"/>
  <c r="V70" i="1"/>
  <c r="S70" i="1"/>
  <c r="Q71" i="8" s="1"/>
  <c r="V179" i="1"/>
  <c r="S179" i="1"/>
  <c r="Q180" i="8" s="1"/>
  <c r="T179" i="1"/>
  <c r="R180" i="8" s="1"/>
  <c r="S112" i="1"/>
  <c r="Q113" i="8" s="1"/>
  <c r="V112" i="1"/>
  <c r="T112" i="1"/>
  <c r="R113" i="8" s="1"/>
  <c r="V145" i="1"/>
  <c r="S145" i="1"/>
  <c r="Q146" i="8" s="1"/>
  <c r="T145" i="1"/>
  <c r="R146" i="8" s="1"/>
  <c r="T56" i="1"/>
  <c r="R57" i="8" s="1"/>
  <c r="V56" i="1"/>
  <c r="S56" i="1"/>
  <c r="Q57" i="8" s="1"/>
  <c r="T166" i="1"/>
  <c r="R167" i="8" s="1"/>
  <c r="S166" i="1"/>
  <c r="Q167" i="8" s="1"/>
  <c r="V166" i="1"/>
  <c r="T153" i="1"/>
  <c r="R154" i="8" s="1"/>
  <c r="I154" i="8" s="1"/>
  <c r="J154" i="8" s="1"/>
  <c r="V86" i="1"/>
  <c r="S86" i="1"/>
  <c r="Q87" i="8" s="1"/>
  <c r="T86" i="1"/>
  <c r="R87" i="8" s="1"/>
  <c r="T67" i="1"/>
  <c r="R68" i="8" s="1"/>
  <c r="S67" i="1"/>
  <c r="Q68" i="8" s="1"/>
  <c r="V67" i="1"/>
  <c r="S128" i="1"/>
  <c r="Q129" i="8" s="1"/>
  <c r="V128" i="1"/>
  <c r="T128" i="1"/>
  <c r="R129" i="8" s="1"/>
  <c r="T184" i="1"/>
  <c r="R185" i="8" s="1"/>
  <c r="V184" i="1"/>
  <c r="S184" i="1"/>
  <c r="Q185" i="8" s="1"/>
  <c r="T5" i="1"/>
  <c r="R6" i="8" s="1"/>
  <c r="V5" i="1"/>
  <c r="S5" i="1"/>
  <c r="Q6" i="8" s="1"/>
  <c r="S197" i="1"/>
  <c r="Q198" i="8" s="1"/>
  <c r="V197" i="1"/>
  <c r="T197" i="1"/>
  <c r="R198" i="8" s="1"/>
  <c r="S47" i="1"/>
  <c r="Q48" i="8" s="1"/>
  <c r="V47" i="1"/>
  <c r="T47" i="1"/>
  <c r="R48" i="8" s="1"/>
  <c r="T109" i="1"/>
  <c r="R110" i="8" s="1"/>
  <c r="S109" i="1"/>
  <c r="Q110" i="8" s="1"/>
  <c r="V109" i="1"/>
  <c r="T116" i="1"/>
  <c r="R117" i="8" s="1"/>
  <c r="S116" i="1"/>
  <c r="Q117" i="8" s="1"/>
  <c r="V116" i="1"/>
  <c r="T105" i="1"/>
  <c r="R106" i="8" s="1"/>
  <c r="V105" i="1"/>
  <c r="S105" i="1"/>
  <c r="Q106" i="8" s="1"/>
  <c r="T16" i="1"/>
  <c r="R17" i="8" s="1"/>
  <c r="V16" i="1"/>
  <c r="S16" i="1"/>
  <c r="Q17" i="8" s="1"/>
  <c r="V46" i="1"/>
  <c r="S46" i="1"/>
  <c r="Q47" i="8" s="1"/>
  <c r="T46" i="1"/>
  <c r="R47" i="8" s="1"/>
  <c r="T185" i="1"/>
  <c r="R186" i="8" s="1"/>
  <c r="I186" i="8" s="1"/>
  <c r="J186" i="8" s="1"/>
  <c r="V185" i="1"/>
  <c r="V130" i="1"/>
  <c r="S130" i="1"/>
  <c r="Q131" i="8" s="1"/>
  <c r="T193" i="1"/>
  <c r="R194" i="8" s="1"/>
  <c r="S193" i="1"/>
  <c r="Q194" i="8" s="1"/>
  <c r="V193" i="1"/>
  <c r="V165" i="1"/>
  <c r="V34" i="1"/>
  <c r="S34" i="1"/>
  <c r="Q35" i="8" s="1"/>
  <c r="I35" i="8" s="1"/>
  <c r="J35" i="8" s="1"/>
  <c r="T76" i="1"/>
  <c r="R77" i="8" s="1"/>
  <c r="S76" i="1"/>
  <c r="Q77" i="8" s="1"/>
  <c r="V178" i="1"/>
  <c r="T132" i="1"/>
  <c r="R133" i="8" s="1"/>
  <c r="S132" i="1"/>
  <c r="Q133" i="8" s="1"/>
  <c r="V132" i="1"/>
  <c r="V68" i="1"/>
  <c r="S68" i="1"/>
  <c r="Q69" i="8" s="1"/>
  <c r="T68" i="1"/>
  <c r="R69" i="8" s="1"/>
  <c r="V154" i="1"/>
  <c r="S154" i="1"/>
  <c r="Q155" i="8" s="1"/>
  <c r="T154" i="1"/>
  <c r="R155" i="8" s="1"/>
  <c r="V138" i="1"/>
  <c r="T138" i="1"/>
  <c r="R139" i="8" s="1"/>
  <c r="V81" i="1"/>
  <c r="T81" i="1"/>
  <c r="R82" i="8" s="1"/>
  <c r="S81" i="1"/>
  <c r="Q82" i="8" s="1"/>
  <c r="V78" i="1"/>
  <c r="T78" i="1"/>
  <c r="R79" i="8" s="1"/>
  <c r="S78" i="1"/>
  <c r="Q79" i="8" s="1"/>
  <c r="V123" i="1"/>
  <c r="S123" i="1"/>
  <c r="Q124" i="8" s="1"/>
  <c r="T123" i="1"/>
  <c r="R124" i="8" s="1"/>
  <c r="V152" i="1"/>
  <c r="S152" i="1"/>
  <c r="Q153" i="8" s="1"/>
  <c r="T152" i="1"/>
  <c r="R153" i="8" s="1"/>
  <c r="V194" i="1"/>
  <c r="V181" i="1"/>
  <c r="T50" i="1"/>
  <c r="R51" i="8" s="1"/>
  <c r="S50" i="1"/>
  <c r="Q51" i="8" s="1"/>
  <c r="V50" i="1"/>
  <c r="V95" i="1"/>
  <c r="S95" i="1"/>
  <c r="Q96" i="8" s="1"/>
  <c r="T95" i="1"/>
  <c r="R96" i="8" s="1"/>
  <c r="V159" i="1"/>
  <c r="T159" i="1"/>
  <c r="R160" i="8" s="1"/>
  <c r="S159" i="1"/>
  <c r="Q160" i="8" s="1"/>
  <c r="T61" i="1"/>
  <c r="R62" i="8" s="1"/>
  <c r="S61" i="1"/>
  <c r="Q62" i="8" s="1"/>
  <c r="V61" i="1"/>
  <c r="V141" i="1"/>
  <c r="T118" i="1"/>
  <c r="R119" i="8" s="1"/>
  <c r="I119" i="8" s="1"/>
  <c r="J119" i="8" s="1"/>
  <c r="S93" i="1"/>
  <c r="Q94" i="8" s="1"/>
  <c r="V93" i="1"/>
  <c r="T93" i="1"/>
  <c r="R94" i="8" s="1"/>
  <c r="S71" i="1"/>
  <c r="Q72" i="8" s="1"/>
  <c r="I72" i="8" s="1"/>
  <c r="J72" i="8" s="1"/>
  <c r="S108" i="1"/>
  <c r="Q109" i="8" s="1"/>
  <c r="T108" i="1"/>
  <c r="R109" i="8" s="1"/>
  <c r="V108" i="1"/>
  <c r="S198" i="1"/>
  <c r="Q199" i="8" s="1"/>
  <c r="T198" i="1"/>
  <c r="R199" i="8" s="1"/>
  <c r="V198" i="1"/>
  <c r="T45" i="1"/>
  <c r="R46" i="8" s="1"/>
  <c r="I46" i="8" s="1"/>
  <c r="J46" i="8" s="1"/>
  <c r="V45" i="1"/>
  <c r="S84" i="1"/>
  <c r="Q85" i="8" s="1"/>
  <c r="T84" i="1"/>
  <c r="R85" i="8" s="1"/>
  <c r="V84" i="1"/>
  <c r="S170" i="1"/>
  <c r="Q171" i="8" s="1"/>
  <c r="V170" i="1"/>
  <c r="T170" i="1"/>
  <c r="R171" i="8" s="1"/>
  <c r="V100" i="1"/>
  <c r="S100" i="1"/>
  <c r="Q101" i="8" s="1"/>
  <c r="T100" i="1"/>
  <c r="R101" i="8" s="1"/>
  <c r="V153" i="1"/>
  <c r="T195" i="1"/>
  <c r="R196" i="8" s="1"/>
  <c r="S195" i="1"/>
  <c r="Q196" i="8" s="1"/>
  <c r="V195" i="1"/>
  <c r="S64" i="1"/>
  <c r="Q65" i="8" s="1"/>
  <c r="I65" i="8" s="1"/>
  <c r="J65" i="8" s="1"/>
  <c r="S30" i="1"/>
  <c r="Q31" i="8" s="1"/>
  <c r="I31" i="8" s="1"/>
  <c r="J31" i="8" s="1"/>
  <c r="S75" i="1"/>
  <c r="Q76" i="8" s="1"/>
  <c r="V75" i="1"/>
  <c r="T75" i="1"/>
  <c r="R76" i="8" s="1"/>
  <c r="I45" i="8"/>
  <c r="J45" i="8" s="1"/>
  <c r="T103" i="1"/>
  <c r="R104" i="8" s="1"/>
  <c r="V103" i="1"/>
  <c r="S103" i="1"/>
  <c r="Q104" i="8" s="1"/>
  <c r="V114" i="1"/>
  <c r="S114" i="1"/>
  <c r="Q115" i="8" s="1"/>
  <c r="T114" i="1"/>
  <c r="R115" i="8" s="1"/>
  <c r="V119" i="1"/>
  <c r="T119" i="1"/>
  <c r="R120" i="8" s="1"/>
  <c r="S119" i="1"/>
  <c r="Q120" i="8" s="1"/>
  <c r="S192" i="1"/>
  <c r="Q193" i="8" s="1"/>
  <c r="T192" i="1"/>
  <c r="R193" i="8" s="1"/>
  <c r="V192" i="1"/>
  <c r="S140" i="1"/>
  <c r="Q141" i="8" s="1"/>
  <c r="I141" i="8" s="1"/>
  <c r="J141" i="8" s="1"/>
  <c r="T74" i="1"/>
  <c r="R75" i="8" s="1"/>
  <c r="I75" i="8" s="1"/>
  <c r="J75" i="8" s="1"/>
  <c r="S41" i="1"/>
  <c r="Q42" i="8" s="1"/>
  <c r="I42" i="8" s="1"/>
  <c r="J42" i="8" s="1"/>
  <c r="V80" i="1"/>
  <c r="T80" i="1"/>
  <c r="R81" i="8" s="1"/>
  <c r="S80" i="1"/>
  <c r="Q81" i="8" s="1"/>
  <c r="S49" i="1"/>
  <c r="Q50" i="8" s="1"/>
  <c r="T177" i="1"/>
  <c r="R178" i="8" s="1"/>
  <c r="S177" i="1"/>
  <c r="Q178" i="8" s="1"/>
  <c r="V177" i="1"/>
  <c r="I183" i="8"/>
  <c r="J183" i="8" s="1"/>
  <c r="V26" i="1"/>
  <c r="T26" i="1"/>
  <c r="R27" i="8" s="1"/>
  <c r="I27" i="8" s="1"/>
  <c r="J27" i="8" s="1"/>
  <c r="T199" i="1"/>
  <c r="S199" i="1"/>
  <c r="V199" i="1"/>
  <c r="V200" i="1"/>
  <c r="T200" i="1"/>
  <c r="S200" i="1"/>
  <c r="V173" i="1"/>
  <c r="S173" i="1"/>
  <c r="Q174" i="8" s="1"/>
  <c r="T173" i="1"/>
  <c r="R174" i="8" s="1"/>
  <c r="S190" i="1"/>
  <c r="Q191" i="8" s="1"/>
  <c r="T190" i="1"/>
  <c r="R191" i="8" s="1"/>
  <c r="V190" i="1"/>
  <c r="V171" i="1"/>
  <c r="S138" i="1"/>
  <c r="Q139" i="8" s="1"/>
  <c r="X26" i="1"/>
  <c r="V129" i="1"/>
  <c r="T129" i="1"/>
  <c r="R130" i="8" s="1"/>
  <c r="I130" i="8" s="1"/>
  <c r="J130" i="8" s="1"/>
  <c r="T62" i="1"/>
  <c r="R63" i="8" s="1"/>
  <c r="I63" i="8" s="1"/>
  <c r="J63" i="8" s="1"/>
  <c r="V62" i="1"/>
  <c r="V40" i="1"/>
  <c r="S90" i="1"/>
  <c r="Q91" i="8" s="1"/>
  <c r="V15" i="1"/>
  <c r="T15" i="1"/>
  <c r="R16" i="8" s="1"/>
  <c r="S15" i="1"/>
  <c r="Q16" i="8" s="1"/>
  <c r="S178" i="1"/>
  <c r="Q179" i="8" s="1"/>
  <c r="I179" i="8" s="1"/>
  <c r="J179" i="8" s="1"/>
  <c r="S183" i="1"/>
  <c r="Q184" i="8" s="1"/>
  <c r="I184" i="8" s="1"/>
  <c r="J184" i="8" s="1"/>
  <c r="S176" i="1"/>
  <c r="Q177" i="8" s="1"/>
  <c r="T176" i="1"/>
  <c r="R177" i="8" s="1"/>
  <c r="V176" i="1"/>
  <c r="T25" i="1"/>
  <c r="R26" i="8" s="1"/>
  <c r="S25" i="1"/>
  <c r="Q26" i="8" s="1"/>
  <c r="V25" i="1"/>
  <c r="S89" i="1"/>
  <c r="Q90" i="8" s="1"/>
  <c r="T89" i="1"/>
  <c r="R90" i="8" s="1"/>
  <c r="V89" i="1"/>
  <c r="Q8" i="1"/>
  <c r="O9" i="8" s="1"/>
  <c r="S8" i="1"/>
  <c r="Q9" i="8" s="1"/>
  <c r="V8" i="1"/>
  <c r="T8" i="1"/>
  <c r="R9" i="8" s="1"/>
  <c r="T157" i="1"/>
  <c r="R158" i="8" s="1"/>
  <c r="V157" i="1"/>
  <c r="S157" i="1"/>
  <c r="Q158" i="8" s="1"/>
  <c r="S87" i="1"/>
  <c r="Q88" i="8" s="1"/>
  <c r="V87" i="1"/>
  <c r="T87" i="1"/>
  <c r="R88" i="8" s="1"/>
  <c r="T124" i="1"/>
  <c r="R125" i="8" s="1"/>
  <c r="S124" i="1"/>
  <c r="Q125" i="8" s="1"/>
  <c r="V124" i="1"/>
  <c r="V146" i="1"/>
  <c r="T146" i="1"/>
  <c r="R147" i="8" s="1"/>
  <c r="S146" i="1"/>
  <c r="Q147" i="8" s="1"/>
  <c r="S38" i="1"/>
  <c r="Q39" i="8" s="1"/>
  <c r="T38" i="1"/>
  <c r="R39" i="8" s="1"/>
  <c r="V38" i="1"/>
  <c r="S83" i="1"/>
  <c r="Q84" i="8" s="1"/>
  <c r="T83" i="1"/>
  <c r="R84" i="8" s="1"/>
  <c r="V83" i="1"/>
  <c r="S24" i="1"/>
  <c r="Q25" i="8" s="1"/>
  <c r="V24" i="1"/>
  <c r="T24" i="1"/>
  <c r="R25" i="8" s="1"/>
  <c r="T85" i="1"/>
  <c r="R86" i="8" s="1"/>
  <c r="V85" i="1"/>
  <c r="S85" i="1"/>
  <c r="Q86" i="8" s="1"/>
  <c r="T167" i="1"/>
  <c r="R168" i="8" s="1"/>
  <c r="V167" i="1"/>
  <c r="S167" i="1"/>
  <c r="Q168" i="8" s="1"/>
  <c r="V121" i="1"/>
  <c r="T121" i="1"/>
  <c r="R122" i="8" s="1"/>
  <c r="T37" i="1"/>
  <c r="R38" i="8" s="1"/>
  <c r="V37" i="1"/>
  <c r="S37" i="1"/>
  <c r="Q38" i="8" s="1"/>
  <c r="T101" i="1"/>
  <c r="R102" i="8" s="1"/>
  <c r="S101" i="1"/>
  <c r="Q102" i="8" s="1"/>
  <c r="V101" i="1"/>
  <c r="S150" i="1"/>
  <c r="Q151" i="8" s="1"/>
  <c r="V150" i="1"/>
  <c r="T150" i="1"/>
  <c r="R151" i="8" s="1"/>
  <c r="V6" i="1"/>
  <c r="Q6" i="1"/>
  <c r="O7" i="8" s="1"/>
  <c r="T6" i="1"/>
  <c r="R7" i="8" s="1"/>
  <c r="S6" i="1"/>
  <c r="Q7" i="8" s="1"/>
  <c r="S48" i="1"/>
  <c r="Q49" i="8" s="1"/>
  <c r="I49" i="8" s="1"/>
  <c r="J49" i="8" s="1"/>
  <c r="S194" i="1"/>
  <c r="Q195" i="8" s="1"/>
  <c r="I195" i="8" s="1"/>
  <c r="J195" i="8" s="1"/>
  <c r="V31" i="1"/>
  <c r="T31" i="1"/>
  <c r="R32" i="8" s="1"/>
  <c r="S31" i="1"/>
  <c r="Q32" i="8" s="1"/>
  <c r="V23" i="1"/>
  <c r="S23" i="1"/>
  <c r="Q24" i="8" s="1"/>
  <c r="T23" i="1"/>
  <c r="R24" i="8" s="1"/>
  <c r="V161" i="1"/>
  <c r="T161" i="1"/>
  <c r="R162" i="8" s="1"/>
  <c r="S161" i="1"/>
  <c r="Q162" i="8" s="1"/>
  <c r="T155" i="1"/>
  <c r="R156" i="8" s="1"/>
  <c r="S155" i="1"/>
  <c r="Q156" i="8" s="1"/>
  <c r="V155" i="1"/>
  <c r="V88" i="1"/>
  <c r="T88" i="1"/>
  <c r="R89" i="8" s="1"/>
  <c r="S88" i="1"/>
  <c r="Q89" i="8" s="1"/>
  <c r="T174" i="1"/>
  <c r="R175" i="8" s="1"/>
  <c r="V174" i="1"/>
  <c r="S174" i="1"/>
  <c r="Q175" i="8" s="1"/>
  <c r="T110" i="1"/>
  <c r="R111" i="8" s="1"/>
  <c r="V110" i="1"/>
  <c r="S110" i="1"/>
  <c r="Q111" i="8" s="1"/>
  <c r="S21" i="1"/>
  <c r="Q22" i="8" s="1"/>
  <c r="T21" i="1"/>
  <c r="R22" i="8" s="1"/>
  <c r="V21" i="1"/>
  <c r="T127" i="1"/>
  <c r="R128" i="8" s="1"/>
  <c r="S127" i="1"/>
  <c r="Q128" i="8" s="1"/>
  <c r="V127" i="1"/>
  <c r="V164" i="1"/>
  <c r="S164" i="1"/>
  <c r="Q165" i="8" s="1"/>
  <c r="T164" i="1"/>
  <c r="R165" i="8" s="1"/>
  <c r="T4" i="1"/>
  <c r="S4" i="1"/>
  <c r="V4" i="1"/>
  <c r="S43" i="1"/>
  <c r="Q44" i="8" s="1"/>
  <c r="T43" i="1"/>
  <c r="R44" i="8" s="1"/>
  <c r="V43" i="1"/>
  <c r="V9" i="1"/>
  <c r="T9" i="1"/>
  <c r="R10" i="8" s="1"/>
  <c r="S9" i="1"/>
  <c r="Q10" i="8" s="1"/>
  <c r="T115" i="1"/>
  <c r="R116" i="8" s="1"/>
  <c r="V115" i="1"/>
  <c r="S115" i="1"/>
  <c r="Q116" i="8" s="1"/>
  <c r="V48" i="1"/>
  <c r="V172" i="1"/>
  <c r="S172" i="1"/>
  <c r="Q173" i="8" s="1"/>
  <c r="T172" i="1"/>
  <c r="R173" i="8" s="1"/>
  <c r="V17" i="1"/>
  <c r="T17" i="1"/>
  <c r="R18" i="8" s="1"/>
  <c r="S17" i="1"/>
  <c r="Q18" i="8" s="1"/>
  <c r="T14" i="1"/>
  <c r="R15" i="8" s="1"/>
  <c r="V14" i="1"/>
  <c r="S14" i="1"/>
  <c r="Q15" i="8" s="1"/>
  <c r="T59" i="1"/>
  <c r="R60" i="8" s="1"/>
  <c r="V59" i="1"/>
  <c r="S59" i="1"/>
  <c r="Q60" i="8" s="1"/>
  <c r="T187" i="1"/>
  <c r="R188" i="8" s="1"/>
  <c r="V187" i="1"/>
  <c r="S187" i="1"/>
  <c r="Q188" i="8" s="1"/>
  <c r="T117" i="1"/>
  <c r="R118" i="8" s="1"/>
  <c r="I118" i="8" s="1"/>
  <c r="J118" i="8" s="1"/>
  <c r="S28" i="1"/>
  <c r="Q29" i="8" s="1"/>
  <c r="T28" i="1"/>
  <c r="R29" i="8" s="1"/>
  <c r="V28" i="1"/>
  <c r="V92" i="1"/>
  <c r="S92" i="1"/>
  <c r="Q93" i="8" s="1"/>
  <c r="T92" i="1"/>
  <c r="R93" i="8" s="1"/>
  <c r="S142" i="1"/>
  <c r="Q143" i="8" s="1"/>
  <c r="T142" i="1"/>
  <c r="R143" i="8" s="1"/>
  <c r="V142" i="1"/>
  <c r="T102" i="1"/>
  <c r="R103" i="8" s="1"/>
  <c r="S102" i="1"/>
  <c r="Q103" i="8" s="1"/>
  <c r="V102" i="1"/>
  <c r="T97" i="1"/>
  <c r="R98" i="8" s="1"/>
  <c r="I98" i="8" s="1"/>
  <c r="J98" i="8" s="1"/>
  <c r="S72" i="1"/>
  <c r="Q73" i="8" s="1"/>
  <c r="T72" i="1"/>
  <c r="R73" i="8" s="1"/>
  <c r="V72" i="1"/>
  <c r="T136" i="1"/>
  <c r="R137" i="8" s="1"/>
  <c r="S136" i="1"/>
  <c r="Q137" i="8" s="1"/>
  <c r="V136" i="1"/>
  <c r="S134" i="1"/>
  <c r="Q135" i="8" s="1"/>
  <c r="V134" i="1"/>
  <c r="T134" i="1"/>
  <c r="R135" i="8" s="1"/>
  <c r="T69" i="1"/>
  <c r="R70" i="8" s="1"/>
  <c r="I70" i="8" s="1"/>
  <c r="J70" i="8" s="1"/>
  <c r="S133" i="1"/>
  <c r="Q134" i="8" s="1"/>
  <c r="T133" i="1"/>
  <c r="R134" i="8" s="1"/>
  <c r="V133" i="1"/>
  <c r="V111" i="1"/>
  <c r="T111" i="1"/>
  <c r="R112" i="8" s="1"/>
  <c r="S111" i="1"/>
  <c r="Q112" i="8" s="1"/>
  <c r="V125" i="1"/>
  <c r="T125" i="1"/>
  <c r="R126" i="8" s="1"/>
  <c r="S125" i="1"/>
  <c r="Q126" i="8" s="1"/>
  <c r="T106" i="1"/>
  <c r="R107" i="8" s="1"/>
  <c r="S106" i="1"/>
  <c r="Q107" i="8" s="1"/>
  <c r="V106" i="1"/>
  <c r="V126" i="1"/>
  <c r="S126" i="1"/>
  <c r="Q127" i="8" s="1"/>
  <c r="T126" i="1"/>
  <c r="R127" i="8" s="1"/>
  <c r="T19" i="1"/>
  <c r="R20" i="8" s="1"/>
  <c r="V19" i="1"/>
  <c r="S19" i="1"/>
  <c r="Q20" i="8" s="1"/>
  <c r="V147" i="1"/>
  <c r="I148" i="8"/>
  <c r="J148" i="8" s="1"/>
  <c r="S113" i="1"/>
  <c r="Q114" i="8" s="1"/>
  <c r="T113" i="1"/>
  <c r="R114" i="8" s="1"/>
  <c r="V113" i="1"/>
  <c r="T27" i="1"/>
  <c r="R28" i="8" s="1"/>
  <c r="S27" i="1"/>
  <c r="Q28" i="8" s="1"/>
  <c r="V27" i="1"/>
  <c r="S149" i="1"/>
  <c r="Q150" i="8" s="1"/>
  <c r="V149" i="1"/>
  <c r="T149" i="1"/>
  <c r="R150" i="8" s="1"/>
  <c r="S18" i="1"/>
  <c r="Q19" i="8" s="1"/>
  <c r="I19" i="8" s="1"/>
  <c r="J19" i="8" s="1"/>
  <c r="S82" i="1"/>
  <c r="Q83" i="8" s="1"/>
  <c r="V82" i="1"/>
  <c r="T82" i="1"/>
  <c r="R83" i="8" s="1"/>
  <c r="S63" i="1"/>
  <c r="Q64" i="8" s="1"/>
  <c r="T63" i="1"/>
  <c r="R64" i="8" s="1"/>
  <c r="V63" i="1"/>
  <c r="S189" i="1"/>
  <c r="Q190" i="8" s="1"/>
  <c r="T189" i="1"/>
  <c r="R190" i="8" s="1"/>
  <c r="V189" i="1"/>
  <c r="V52" i="1"/>
  <c r="S52" i="1"/>
  <c r="Q53" i="8" s="1"/>
  <c r="T52" i="1"/>
  <c r="R53" i="8" s="1"/>
  <c r="S186" i="1"/>
  <c r="Q187" i="8" s="1"/>
  <c r="T186" i="1"/>
  <c r="R187" i="8" s="1"/>
  <c r="V186" i="1"/>
  <c r="T151" i="1"/>
  <c r="R152" i="8" s="1"/>
  <c r="V151" i="1"/>
  <c r="S151" i="1"/>
  <c r="Q152" i="8" s="1"/>
  <c r="V13" i="1"/>
  <c r="T13" i="1"/>
  <c r="R14" i="8" s="1"/>
  <c r="S13" i="1"/>
  <c r="Q14" i="8" s="1"/>
  <c r="T55" i="1"/>
  <c r="R56" i="8" s="1"/>
  <c r="S55" i="1"/>
  <c r="Q56" i="8" s="1"/>
  <c r="V55" i="1"/>
  <c r="V76" i="1"/>
  <c r="T130" i="1"/>
  <c r="R131" i="8" s="1"/>
  <c r="S121" i="1"/>
  <c r="Q122" i="8" s="1"/>
  <c r="T57" i="1"/>
  <c r="R58" i="8" s="1"/>
  <c r="S57" i="1"/>
  <c r="Q58" i="8" s="1"/>
  <c r="V57" i="1"/>
  <c r="S54" i="1"/>
  <c r="Q55" i="8" s="1"/>
  <c r="T54" i="1"/>
  <c r="R55" i="8" s="1"/>
  <c r="V35" i="1"/>
  <c r="T35" i="1"/>
  <c r="R36" i="8" s="1"/>
  <c r="I36" i="8" s="1"/>
  <c r="J36" i="8" s="1"/>
  <c r="S99" i="1"/>
  <c r="Q100" i="8" s="1"/>
  <c r="I100" i="8" s="1"/>
  <c r="J100" i="8" s="1"/>
  <c r="T163" i="1"/>
  <c r="R164" i="8" s="1"/>
  <c r="S163" i="1"/>
  <c r="Q164" i="8" s="1"/>
  <c r="V32" i="1"/>
  <c r="T32" i="1"/>
  <c r="R33" i="8" s="1"/>
  <c r="S32" i="1"/>
  <c r="Q33" i="8" s="1"/>
  <c r="P5" i="8"/>
  <c r="X4" i="1"/>
  <c r="X28" i="1"/>
  <c r="S65" i="1"/>
  <c r="Q66" i="8" s="1"/>
  <c r="I66" i="8" s="1"/>
  <c r="J66" i="8" s="1"/>
  <c r="V65" i="1"/>
  <c r="I41" i="8"/>
  <c r="J41" i="8" s="1"/>
  <c r="V156" i="1"/>
  <c r="T156" i="1"/>
  <c r="R157" i="8" s="1"/>
  <c r="S156" i="1"/>
  <c r="Q157" i="8" s="1"/>
  <c r="T165" i="1"/>
  <c r="R166" i="8" s="1"/>
  <c r="I166" i="8" s="1"/>
  <c r="J166" i="8" s="1"/>
  <c r="S36" i="1"/>
  <c r="Q37" i="8" s="1"/>
  <c r="V36" i="1"/>
  <c r="T36" i="1"/>
  <c r="R37" i="8" s="1"/>
  <c r="S29" i="1"/>
  <c r="Q30" i="8" s="1"/>
  <c r="V29" i="1"/>
  <c r="T29" i="1"/>
  <c r="R30" i="8" s="1"/>
  <c r="V20" i="1"/>
  <c r="S20" i="1"/>
  <c r="Q21" i="8" s="1"/>
  <c r="T20" i="1"/>
  <c r="R21" i="8" s="1"/>
  <c r="T180" i="1"/>
  <c r="R181" i="8" s="1"/>
  <c r="I181" i="8" s="1"/>
  <c r="J181" i="8" s="1"/>
  <c r="V180" i="1"/>
  <c r="T77" i="1"/>
  <c r="R78" i="8" s="1"/>
  <c r="I78" i="8" s="1"/>
  <c r="J78" i="8" s="1"/>
  <c r="V77" i="1"/>
  <c r="S12" i="1" l="1"/>
  <c r="Q13" i="8" s="1"/>
  <c r="I13" i="8" s="1"/>
  <c r="J13" i="8" s="1"/>
  <c r="I132" i="8"/>
  <c r="J132" i="8" s="1"/>
  <c r="I10" i="8"/>
  <c r="J10" i="8" s="1"/>
  <c r="I189" i="8"/>
  <c r="J189" i="8" s="1"/>
  <c r="I43" i="8"/>
  <c r="J43" i="8" s="1"/>
  <c r="I192" i="8"/>
  <c r="J192" i="8" s="1"/>
  <c r="X22" i="1"/>
  <c r="X23" i="1" s="1"/>
  <c r="V11" i="1"/>
  <c r="S10" i="1"/>
  <c r="Q11" i="8" s="1"/>
  <c r="I11" i="8" s="1"/>
  <c r="J11" i="8" s="1"/>
  <c r="V12" i="1"/>
  <c r="V10" i="1"/>
  <c r="T10" i="1"/>
  <c r="R11" i="8" s="1"/>
  <c r="C105" i="11"/>
  <c r="D105" i="11" s="1"/>
  <c r="G105" i="11"/>
  <c r="K105" i="11"/>
  <c r="H105" i="11"/>
  <c r="L105" i="11"/>
  <c r="J105" i="11"/>
  <c r="M105" i="11"/>
  <c r="I105" i="11"/>
  <c r="F105" i="11"/>
  <c r="I6" i="8"/>
  <c r="J6" i="8" s="1"/>
  <c r="A106" i="11"/>
  <c r="B106" i="11"/>
  <c r="N107" i="11"/>
  <c r="I18" i="8"/>
  <c r="J18" i="8" s="1"/>
  <c r="I173" i="8"/>
  <c r="J173" i="8" s="1"/>
  <c r="T11" i="1"/>
  <c r="R12" i="8" s="1"/>
  <c r="I12" i="8" s="1"/>
  <c r="J12" i="8" s="1"/>
  <c r="X12" i="1"/>
  <c r="Y13" i="1" s="1"/>
  <c r="I145" i="8"/>
  <c r="J145" i="8" s="1"/>
  <c r="I163" i="8"/>
  <c r="J163" i="8" s="1"/>
  <c r="I175" i="8"/>
  <c r="J175" i="8" s="1"/>
  <c r="I158" i="8"/>
  <c r="J158" i="8" s="1"/>
  <c r="I76" i="8"/>
  <c r="J76" i="8" s="1"/>
  <c r="I152" i="8"/>
  <c r="J152" i="8" s="1"/>
  <c r="I83" i="8"/>
  <c r="J83" i="8" s="1"/>
  <c r="I150" i="8"/>
  <c r="J150" i="8" s="1"/>
  <c r="I185" i="8"/>
  <c r="J185" i="8" s="1"/>
  <c r="I24" i="8"/>
  <c r="J24" i="8" s="1"/>
  <c r="I16" i="8"/>
  <c r="J16" i="8" s="1"/>
  <c r="I178" i="8"/>
  <c r="J178" i="8" s="1"/>
  <c r="I53" i="8"/>
  <c r="J53" i="8" s="1"/>
  <c r="I112" i="8"/>
  <c r="J112" i="8" s="1"/>
  <c r="I137" i="8"/>
  <c r="J137" i="8" s="1"/>
  <c r="I128" i="8"/>
  <c r="J128" i="8" s="1"/>
  <c r="I90" i="8"/>
  <c r="J90" i="8" s="1"/>
  <c r="I50" i="8"/>
  <c r="J50" i="8" s="1"/>
  <c r="I69" i="8"/>
  <c r="J69" i="8" s="1"/>
  <c r="I172" i="8"/>
  <c r="J172" i="8" s="1"/>
  <c r="I159" i="8"/>
  <c r="J159" i="8" s="1"/>
  <c r="I127" i="8"/>
  <c r="J127" i="8" s="1"/>
  <c r="I144" i="8"/>
  <c r="J144" i="8" s="1"/>
  <c r="I157" i="8"/>
  <c r="J157" i="8" s="1"/>
  <c r="I55" i="8"/>
  <c r="J55" i="8" s="1"/>
  <c r="I111" i="8"/>
  <c r="J111" i="8" s="1"/>
  <c r="I88" i="8"/>
  <c r="J88" i="8" s="1"/>
  <c r="I191" i="8"/>
  <c r="J191" i="8" s="1"/>
  <c r="I77" i="8"/>
  <c r="J77" i="8" s="1"/>
  <c r="I110" i="8"/>
  <c r="J110" i="8" s="1"/>
  <c r="I57" i="8"/>
  <c r="J57" i="8" s="1"/>
  <c r="I71" i="8"/>
  <c r="J71" i="8" s="1"/>
  <c r="I52" i="8"/>
  <c r="J52" i="8" s="1"/>
  <c r="I8" i="8"/>
  <c r="J8" i="8" s="1"/>
  <c r="I122" i="8"/>
  <c r="J122" i="8" s="1"/>
  <c r="I84" i="8"/>
  <c r="J84" i="8" s="1"/>
  <c r="I193" i="8"/>
  <c r="J193" i="8" s="1"/>
  <c r="I104" i="8"/>
  <c r="J104" i="8" s="1"/>
  <c r="I171" i="8"/>
  <c r="J171" i="8" s="1"/>
  <c r="I85" i="8"/>
  <c r="J85" i="8" s="1"/>
  <c r="I109" i="8"/>
  <c r="J109" i="8" s="1"/>
  <c r="I82" i="8"/>
  <c r="J82" i="8" s="1"/>
  <c r="I30" i="8"/>
  <c r="J30" i="8" s="1"/>
  <c r="I37" i="8"/>
  <c r="J37" i="8" s="1"/>
  <c r="I135" i="8"/>
  <c r="J135" i="8" s="1"/>
  <c r="I25" i="8"/>
  <c r="J25" i="8" s="1"/>
  <c r="I139" i="8"/>
  <c r="J139" i="8" s="1"/>
  <c r="I21" i="8"/>
  <c r="J21" i="8" s="1"/>
  <c r="I126" i="8"/>
  <c r="J126" i="8" s="1"/>
  <c r="I134" i="8"/>
  <c r="J134" i="8" s="1"/>
  <c r="I15" i="8"/>
  <c r="J15" i="8" s="1"/>
  <c r="Y4" i="1"/>
  <c r="I7" i="8"/>
  <c r="J7" i="8" s="1"/>
  <c r="I38" i="8"/>
  <c r="J38" i="8" s="1"/>
  <c r="I91" i="8"/>
  <c r="J91" i="8" s="1"/>
  <c r="I96" i="8"/>
  <c r="J96" i="8" s="1"/>
  <c r="I124" i="8"/>
  <c r="J124" i="8" s="1"/>
  <c r="X27" i="1"/>
  <c r="I155" i="8"/>
  <c r="J155" i="8" s="1"/>
  <c r="I131" i="8"/>
  <c r="J131" i="8" s="1"/>
  <c r="I48" i="8"/>
  <c r="J48" i="8" s="1"/>
  <c r="I129" i="8"/>
  <c r="J129" i="8" s="1"/>
  <c r="I167" i="8"/>
  <c r="J167" i="8" s="1"/>
  <c r="I33" i="8"/>
  <c r="J33" i="8" s="1"/>
  <c r="I58" i="8"/>
  <c r="J58" i="8" s="1"/>
  <c r="I14" i="8"/>
  <c r="J14" i="8" s="1"/>
  <c r="I187" i="8"/>
  <c r="J187" i="8" s="1"/>
  <c r="I28" i="8"/>
  <c r="J28" i="8" s="1"/>
  <c r="I114" i="8"/>
  <c r="J114" i="8" s="1"/>
  <c r="I93" i="8"/>
  <c r="J93" i="8" s="1"/>
  <c r="I39" i="8"/>
  <c r="J39" i="8" s="1"/>
  <c r="I174" i="8"/>
  <c r="J174" i="8" s="1"/>
  <c r="I81" i="8"/>
  <c r="J81" i="8" s="1"/>
  <c r="I199" i="8"/>
  <c r="J199" i="8" s="1"/>
  <c r="I62" i="8"/>
  <c r="J62" i="8" s="1"/>
  <c r="I146" i="8"/>
  <c r="J146" i="8" s="1"/>
  <c r="I138" i="8"/>
  <c r="J138" i="8" s="1"/>
  <c r="I61" i="8"/>
  <c r="J61" i="8" s="1"/>
  <c r="R5" i="8"/>
  <c r="I101" i="8"/>
  <c r="J101" i="8" s="1"/>
  <c r="I153" i="8"/>
  <c r="J153" i="8" s="1"/>
  <c r="I47" i="8"/>
  <c r="J47" i="8" s="1"/>
  <c r="I87" i="8"/>
  <c r="J87" i="8" s="1"/>
  <c r="I143" i="8"/>
  <c r="J143" i="8" s="1"/>
  <c r="I29" i="8"/>
  <c r="J29" i="8" s="1"/>
  <c r="I60" i="8"/>
  <c r="J60" i="8" s="1"/>
  <c r="I162" i="8"/>
  <c r="J162" i="8" s="1"/>
  <c r="I32" i="8"/>
  <c r="J32" i="8" s="1"/>
  <c r="I86" i="8"/>
  <c r="J86" i="8" s="1"/>
  <c r="I9" i="8"/>
  <c r="J9" i="8" s="1"/>
  <c r="I177" i="8"/>
  <c r="J177" i="8" s="1"/>
  <c r="I120" i="8"/>
  <c r="J120" i="8" s="1"/>
  <c r="I115" i="8"/>
  <c r="J115" i="8" s="1"/>
  <c r="I51" i="8"/>
  <c r="J51" i="8" s="1"/>
  <c r="I79" i="8"/>
  <c r="J79" i="8" s="1"/>
  <c r="I133" i="8"/>
  <c r="J133" i="8" s="1"/>
  <c r="I194" i="8"/>
  <c r="J194" i="8" s="1"/>
  <c r="I106" i="8"/>
  <c r="J106" i="8" s="1"/>
  <c r="I117" i="8"/>
  <c r="J117" i="8" s="1"/>
  <c r="I68" i="8"/>
  <c r="J68" i="8" s="1"/>
  <c r="I113" i="8"/>
  <c r="J113" i="8" s="1"/>
  <c r="I180" i="8"/>
  <c r="J180" i="8" s="1"/>
  <c r="I105" i="8"/>
  <c r="J105" i="8" s="1"/>
  <c r="I169" i="8"/>
  <c r="J169" i="8" s="1"/>
  <c r="I140" i="8"/>
  <c r="J140" i="8" s="1"/>
  <c r="Q5" i="8"/>
  <c r="I165" i="8"/>
  <c r="J165" i="8" s="1"/>
  <c r="I164" i="8"/>
  <c r="J164" i="8" s="1"/>
  <c r="I56" i="8"/>
  <c r="J56" i="8" s="1"/>
  <c r="I190" i="8"/>
  <c r="J190" i="8" s="1"/>
  <c r="I64" i="8"/>
  <c r="J64" i="8" s="1"/>
  <c r="I20" i="8"/>
  <c r="J20" i="8" s="1"/>
  <c r="I107" i="8"/>
  <c r="J107" i="8" s="1"/>
  <c r="I73" i="8"/>
  <c r="J73" i="8" s="1"/>
  <c r="I103" i="8"/>
  <c r="J103" i="8" s="1"/>
  <c r="I188" i="8"/>
  <c r="J188" i="8" s="1"/>
  <c r="I116" i="8"/>
  <c r="J116" i="8" s="1"/>
  <c r="I44" i="8"/>
  <c r="J44" i="8" s="1"/>
  <c r="I22" i="8"/>
  <c r="J22" i="8" s="1"/>
  <c r="I89" i="8"/>
  <c r="J89" i="8" s="1"/>
  <c r="I156" i="8"/>
  <c r="J156" i="8" s="1"/>
  <c r="I151" i="8"/>
  <c r="J151" i="8" s="1"/>
  <c r="I102" i="8"/>
  <c r="J102" i="8" s="1"/>
  <c r="I168" i="8"/>
  <c r="J168" i="8" s="1"/>
  <c r="I147" i="8"/>
  <c r="J147" i="8" s="1"/>
  <c r="I125" i="8"/>
  <c r="J125" i="8" s="1"/>
  <c r="I26" i="8"/>
  <c r="J26" i="8" s="1"/>
  <c r="I196" i="8"/>
  <c r="J196" i="8" s="1"/>
  <c r="I94" i="8"/>
  <c r="J94" i="8" s="1"/>
  <c r="I160" i="8"/>
  <c r="J160" i="8" s="1"/>
  <c r="I17" i="8"/>
  <c r="J17" i="8" s="1"/>
  <c r="I198" i="8"/>
  <c r="J198" i="8" s="1"/>
  <c r="I123" i="8"/>
  <c r="J123" i="8" s="1"/>
  <c r="I59" i="8"/>
  <c r="J59" i="8" s="1"/>
  <c r="I136" i="8"/>
  <c r="J136" i="8" s="1"/>
  <c r="I176" i="8"/>
  <c r="J176" i="8" s="1"/>
  <c r="X29" i="1" l="1"/>
  <c r="Y6" i="1"/>
  <c r="X31" i="1"/>
  <c r="E105" i="11"/>
  <c r="X15" i="1"/>
  <c r="X17" i="1" s="1"/>
  <c r="E5" i="6" s="1"/>
  <c r="U5" i="6" s="1"/>
  <c r="N108" i="11"/>
  <c r="A107" i="11"/>
  <c r="B107" i="11"/>
  <c r="I106" i="11"/>
  <c r="M106" i="11"/>
  <c r="F106" i="11"/>
  <c r="J106" i="11"/>
  <c r="L106" i="11"/>
  <c r="G106" i="11"/>
  <c r="K106" i="11"/>
  <c r="C106" i="11"/>
  <c r="E106" i="11" s="1"/>
  <c r="H106" i="11"/>
  <c r="X30" i="1"/>
  <c r="X6" i="1"/>
  <c r="I5" i="8"/>
  <c r="J5" i="8" s="1"/>
  <c r="Y8" i="1" l="1"/>
  <c r="X32" i="1"/>
  <c r="C107" i="11"/>
  <c r="E107" i="11" s="1"/>
  <c r="G107" i="11"/>
  <c r="K107" i="11"/>
  <c r="H107" i="11"/>
  <c r="L107" i="11"/>
  <c r="F107" i="11"/>
  <c r="I107" i="11"/>
  <c r="M107" i="11"/>
  <c r="J107" i="11"/>
  <c r="Y17" i="1"/>
  <c r="X19" i="1" s="1"/>
  <c r="D106" i="11"/>
  <c r="A108" i="11"/>
  <c r="B108" i="11"/>
  <c r="N109" i="11"/>
  <c r="X34" i="1"/>
  <c r="D107" i="11" l="1"/>
  <c r="N110" i="11"/>
  <c r="B109" i="11"/>
  <c r="A109" i="11"/>
  <c r="I108" i="11"/>
  <c r="M108" i="11"/>
  <c r="F108" i="11"/>
  <c r="J108" i="11"/>
  <c r="H108" i="11"/>
  <c r="C108" i="11"/>
  <c r="E108" i="11" s="1"/>
  <c r="K108" i="11"/>
  <c r="G108" i="11"/>
  <c r="L108" i="11"/>
  <c r="D108" i="11" l="1"/>
  <c r="A110" i="11"/>
  <c r="B110" i="11"/>
  <c r="N111" i="11"/>
  <c r="C109" i="11"/>
  <c r="D109" i="11" s="1"/>
  <c r="G109" i="11"/>
  <c r="K109" i="11"/>
  <c r="H109" i="11"/>
  <c r="L109" i="11"/>
  <c r="J109" i="11"/>
  <c r="M109" i="11"/>
  <c r="F109" i="11"/>
  <c r="I109" i="11"/>
  <c r="E109" i="11" l="1"/>
  <c r="N112" i="11"/>
  <c r="A111" i="11"/>
  <c r="B111" i="11"/>
  <c r="I110" i="11"/>
  <c r="M110" i="11"/>
  <c r="F110" i="11"/>
  <c r="J110" i="11"/>
  <c r="L110" i="11"/>
  <c r="G110" i="11"/>
  <c r="C110" i="11"/>
  <c r="E110" i="11" s="1"/>
  <c r="H110" i="11"/>
  <c r="K110" i="11"/>
  <c r="D110" i="11" l="1"/>
  <c r="A112" i="11"/>
  <c r="B112" i="11"/>
  <c r="N113" i="11"/>
  <c r="C111" i="11"/>
  <c r="D111" i="11" s="1"/>
  <c r="G111" i="11"/>
  <c r="K111" i="11"/>
  <c r="H111" i="11"/>
  <c r="L111" i="11"/>
  <c r="F111" i="11"/>
  <c r="I111" i="11"/>
  <c r="J111" i="11"/>
  <c r="M111" i="11"/>
  <c r="E111" i="11" l="1"/>
  <c r="I112" i="11"/>
  <c r="M112" i="11"/>
  <c r="F112" i="11"/>
  <c r="J112" i="11"/>
  <c r="H112" i="11"/>
  <c r="C112" i="11"/>
  <c r="E112" i="11" s="1"/>
  <c r="K112" i="11"/>
  <c r="G112" i="11"/>
  <c r="L112" i="11"/>
  <c r="N114" i="11"/>
  <c r="B113" i="11"/>
  <c r="A113" i="11"/>
  <c r="A114" i="11" l="1"/>
  <c r="B114" i="11"/>
  <c r="N115" i="11"/>
  <c r="D112" i="11"/>
  <c r="C113" i="11"/>
  <c r="D113" i="11" s="1"/>
  <c r="G113" i="11"/>
  <c r="K113" i="11"/>
  <c r="H113" i="11"/>
  <c r="L113" i="11"/>
  <c r="J113" i="11"/>
  <c r="M113" i="11"/>
  <c r="I113" i="11"/>
  <c r="F113" i="11"/>
  <c r="E113" i="11" l="1"/>
  <c r="N116" i="11"/>
  <c r="A115" i="11"/>
  <c r="B115" i="11"/>
  <c r="I114" i="11"/>
  <c r="M114" i="11"/>
  <c r="F114" i="11"/>
  <c r="J114" i="11"/>
  <c r="L114" i="11"/>
  <c r="G114" i="11"/>
  <c r="K114" i="11"/>
  <c r="C114" i="11"/>
  <c r="E114" i="11" s="1"/>
  <c r="H114" i="11"/>
  <c r="D114" i="11" l="1"/>
  <c r="A116" i="11"/>
  <c r="B116" i="11"/>
  <c r="N117" i="11"/>
  <c r="C115" i="11"/>
  <c r="E115" i="11" s="1"/>
  <c r="G115" i="11"/>
  <c r="K115" i="11"/>
  <c r="H115" i="11"/>
  <c r="L115" i="11"/>
  <c r="F115" i="11"/>
  <c r="I115" i="11"/>
  <c r="M115" i="11"/>
  <c r="J115" i="11"/>
  <c r="D115" i="11" l="1"/>
  <c r="N118" i="11"/>
  <c r="B117" i="11"/>
  <c r="A117" i="11"/>
  <c r="I116" i="11"/>
  <c r="M116" i="11"/>
  <c r="F116" i="11"/>
  <c r="J116" i="11"/>
  <c r="H116" i="11"/>
  <c r="C116" i="11"/>
  <c r="E116" i="11" s="1"/>
  <c r="K116" i="11"/>
  <c r="G116" i="11"/>
  <c r="L116" i="11"/>
  <c r="D116" i="11" l="1"/>
  <c r="C117" i="11"/>
  <c r="D117" i="11" s="1"/>
  <c r="G117" i="11"/>
  <c r="K117" i="11"/>
  <c r="H117" i="11"/>
  <c r="L117" i="11"/>
  <c r="J117" i="11"/>
  <c r="M117" i="11"/>
  <c r="F117" i="11"/>
  <c r="I117" i="11"/>
  <c r="B118" i="11"/>
  <c r="A118" i="11"/>
  <c r="N119" i="11"/>
  <c r="E117" i="11" l="1"/>
  <c r="N120" i="11"/>
  <c r="A119" i="11"/>
  <c r="B119" i="11"/>
  <c r="F118" i="11"/>
  <c r="J118" i="11"/>
  <c r="C118" i="11"/>
  <c r="D118" i="11" s="1"/>
  <c r="H118" i="11"/>
  <c r="M118" i="11"/>
  <c r="I118" i="11"/>
  <c r="L118" i="11"/>
  <c r="G118" i="11"/>
  <c r="K118" i="11"/>
  <c r="E118" i="11" l="1"/>
  <c r="H119" i="11"/>
  <c r="L119" i="11"/>
  <c r="J119" i="11"/>
  <c r="F119" i="11"/>
  <c r="K119" i="11"/>
  <c r="I119" i="11"/>
  <c r="M119" i="11"/>
  <c r="C119" i="11"/>
  <c r="D119" i="11" s="1"/>
  <c r="G119" i="11"/>
  <c r="B120" i="11"/>
  <c r="A120" i="11"/>
  <c r="N121" i="11"/>
  <c r="E119" i="11" l="1"/>
  <c r="N122" i="11"/>
  <c r="B121" i="11"/>
  <c r="A121" i="11"/>
  <c r="F120" i="11"/>
  <c r="J120" i="11"/>
  <c r="G120" i="11"/>
  <c r="L120" i="11"/>
  <c r="C120" i="11"/>
  <c r="D120" i="11" s="1"/>
  <c r="H120" i="11"/>
  <c r="M120" i="11"/>
  <c r="I120" i="11"/>
  <c r="K120" i="11"/>
  <c r="E120" i="11" l="1"/>
  <c r="H121" i="11"/>
  <c r="L121" i="11"/>
  <c r="C121" i="11"/>
  <c r="D121" i="11" s="1"/>
  <c r="I121" i="11"/>
  <c r="J121" i="11"/>
  <c r="M121" i="11"/>
  <c r="F121" i="11"/>
  <c r="G121" i="11"/>
  <c r="K121" i="11"/>
  <c r="B122" i="11"/>
  <c r="A122" i="11"/>
  <c r="N123" i="11"/>
  <c r="N124" i="11" l="1"/>
  <c r="B123" i="11"/>
  <c r="A123" i="11"/>
  <c r="E121" i="11"/>
  <c r="F122" i="11"/>
  <c r="J122" i="11"/>
  <c r="K122" i="11"/>
  <c r="G122" i="11"/>
  <c r="L122" i="11"/>
  <c r="I122" i="11"/>
  <c r="C122" i="11"/>
  <c r="D122" i="11" s="1"/>
  <c r="M122" i="11"/>
  <c r="H122" i="11"/>
  <c r="E122" i="11" l="1"/>
  <c r="H123" i="11"/>
  <c r="L123" i="11"/>
  <c r="G123" i="11"/>
  <c r="M123" i="11"/>
  <c r="C123" i="11"/>
  <c r="D123" i="11" s="1"/>
  <c r="I123" i="11"/>
  <c r="F123" i="11"/>
  <c r="J123" i="11"/>
  <c r="K123" i="11"/>
  <c r="B124" i="11"/>
  <c r="N125" i="11"/>
  <c r="A124" i="11"/>
  <c r="E123" i="11" l="1"/>
  <c r="F124" i="11"/>
  <c r="J124" i="11"/>
  <c r="I124" i="11"/>
  <c r="K124" i="11"/>
  <c r="C124" i="11"/>
  <c r="D124" i="11" s="1"/>
  <c r="M124" i="11"/>
  <c r="G124" i="11"/>
  <c r="H124" i="11"/>
  <c r="L124" i="11"/>
  <c r="A125" i="11"/>
  <c r="B125" i="11"/>
  <c r="N126" i="11"/>
  <c r="E124" i="11" l="1"/>
  <c r="H125" i="11"/>
  <c r="F125" i="11"/>
  <c r="K125" i="11"/>
  <c r="G125" i="11"/>
  <c r="L125" i="11"/>
  <c r="J125" i="11"/>
  <c r="C125" i="11"/>
  <c r="D125" i="11" s="1"/>
  <c r="M125" i="11"/>
  <c r="I125" i="11"/>
  <c r="A126" i="11"/>
  <c r="B126" i="11"/>
  <c r="N127" i="11"/>
  <c r="N128" i="11" l="1"/>
  <c r="A127" i="11"/>
  <c r="B127" i="11"/>
  <c r="E125" i="11"/>
  <c r="I126" i="11"/>
  <c r="M126" i="11"/>
  <c r="F126" i="11"/>
  <c r="J126" i="11"/>
  <c r="L126" i="11"/>
  <c r="G126" i="11"/>
  <c r="H126" i="11"/>
  <c r="C126" i="11"/>
  <c r="D126" i="11" s="1"/>
  <c r="K126" i="11"/>
  <c r="E126" i="11" l="1"/>
  <c r="A128" i="11"/>
  <c r="B128" i="11"/>
  <c r="N129" i="11"/>
  <c r="C127" i="11"/>
  <c r="E127" i="11" s="1"/>
  <c r="G127" i="11"/>
  <c r="K127" i="11"/>
  <c r="H127" i="11"/>
  <c r="L127" i="11"/>
  <c r="F127" i="11"/>
  <c r="I127" i="11"/>
  <c r="J127" i="11"/>
  <c r="M127" i="11"/>
  <c r="I128" i="11" l="1"/>
  <c r="M128" i="11"/>
  <c r="F128" i="11"/>
  <c r="J128" i="11"/>
  <c r="H128" i="11"/>
  <c r="C128" i="11"/>
  <c r="E128" i="11" s="1"/>
  <c r="K128" i="11"/>
  <c r="L128" i="11"/>
  <c r="G128" i="11"/>
  <c r="D127" i="11"/>
  <c r="N130" i="11"/>
  <c r="B129" i="11"/>
  <c r="A129" i="11"/>
  <c r="C129" i="11" l="1"/>
  <c r="D129" i="11" s="1"/>
  <c r="G129" i="11"/>
  <c r="K129" i="11"/>
  <c r="H129" i="11"/>
  <c r="L129" i="11"/>
  <c r="J129" i="11"/>
  <c r="M129" i="11"/>
  <c r="F129" i="11"/>
  <c r="I129" i="11"/>
  <c r="A130" i="11"/>
  <c r="B130" i="11"/>
  <c r="N131" i="11"/>
  <c r="D128" i="11"/>
  <c r="E129" i="11" l="1"/>
  <c r="N132" i="11"/>
  <c r="A131" i="11"/>
  <c r="B131" i="11"/>
  <c r="I130" i="11"/>
  <c r="M130" i="11"/>
  <c r="F130" i="11"/>
  <c r="J130" i="11"/>
  <c r="L130" i="11"/>
  <c r="G130" i="11"/>
  <c r="H130" i="11"/>
  <c r="K130" i="11"/>
  <c r="C130" i="11"/>
  <c r="D130" i="11" s="1"/>
  <c r="E130" i="11" l="1"/>
  <c r="C131" i="11"/>
  <c r="D131" i="11" s="1"/>
  <c r="G131" i="11"/>
  <c r="K131" i="11"/>
  <c r="H131" i="11"/>
  <c r="L131" i="11"/>
  <c r="F131" i="11"/>
  <c r="I131" i="11"/>
  <c r="J131" i="11"/>
  <c r="M131" i="11"/>
  <c r="E131" i="11"/>
  <c r="A132" i="11"/>
  <c r="B132" i="11"/>
  <c r="N133" i="11"/>
  <c r="I132" i="11" l="1"/>
  <c r="M132" i="11"/>
  <c r="F132" i="11"/>
  <c r="J132" i="11"/>
  <c r="H132" i="11"/>
  <c r="C132" i="11"/>
  <c r="E132" i="11" s="1"/>
  <c r="K132" i="11"/>
  <c r="L132" i="11"/>
  <c r="G132" i="11"/>
  <c r="N134" i="11"/>
  <c r="B133" i="11"/>
  <c r="A133" i="11"/>
  <c r="D132" i="11" l="1"/>
  <c r="A134" i="11"/>
  <c r="B134" i="11"/>
  <c r="N135" i="11"/>
  <c r="C133" i="11"/>
  <c r="D133" i="11" s="1"/>
  <c r="G133" i="11"/>
  <c r="K133" i="11"/>
  <c r="H133" i="11"/>
  <c r="L133" i="11"/>
  <c r="J133" i="11"/>
  <c r="M133" i="11"/>
  <c r="F133" i="11"/>
  <c r="I133" i="11"/>
  <c r="E133" i="11" l="1"/>
  <c r="N136" i="11"/>
  <c r="A135" i="11"/>
  <c r="B135" i="11"/>
  <c r="I134" i="11"/>
  <c r="F134" i="11"/>
  <c r="J134" i="11"/>
  <c r="L134" i="11"/>
  <c r="G134" i="11"/>
  <c r="M134" i="11"/>
  <c r="H134" i="11"/>
  <c r="K134" i="11"/>
  <c r="C134" i="11"/>
  <c r="E134" i="11" s="1"/>
  <c r="D134" i="11" l="1"/>
  <c r="B136" i="11"/>
  <c r="A136" i="11"/>
  <c r="N137" i="11"/>
  <c r="H135" i="11"/>
  <c r="L135" i="11"/>
  <c r="C135" i="11"/>
  <c r="E135" i="11" s="1"/>
  <c r="I135" i="11"/>
  <c r="J135" i="11"/>
  <c r="F135" i="11"/>
  <c r="K135" i="11"/>
  <c r="G135" i="11"/>
  <c r="M135" i="11"/>
  <c r="D135" i="11" l="1"/>
  <c r="N138" i="11"/>
  <c r="B137" i="11"/>
  <c r="A137" i="11"/>
  <c r="F136" i="11"/>
  <c r="J136" i="11"/>
  <c r="K136" i="11"/>
  <c r="G136" i="11"/>
  <c r="L136" i="11"/>
  <c r="C136" i="11"/>
  <c r="E136" i="11" s="1"/>
  <c r="H136" i="11"/>
  <c r="M136" i="11"/>
  <c r="I136" i="11"/>
  <c r="D136" i="11" l="1"/>
  <c r="B138" i="11"/>
  <c r="A138" i="11"/>
  <c r="N139" i="11"/>
  <c r="H137" i="11"/>
  <c r="L137" i="11"/>
  <c r="G137" i="11"/>
  <c r="M137" i="11"/>
  <c r="C137" i="11"/>
  <c r="D137" i="11" s="1"/>
  <c r="I137" i="11"/>
  <c r="J137" i="11"/>
  <c r="K137" i="11"/>
  <c r="F137" i="11"/>
  <c r="E137" i="11" l="1"/>
  <c r="F138" i="11"/>
  <c r="J138" i="11"/>
  <c r="I138" i="11"/>
  <c r="K138" i="11"/>
  <c r="G138" i="11"/>
  <c r="L138" i="11"/>
  <c r="C138" i="11"/>
  <c r="D138" i="11" s="1"/>
  <c r="M138" i="11"/>
  <c r="H138" i="11"/>
  <c r="N140" i="11"/>
  <c r="A139" i="11"/>
  <c r="B139" i="11"/>
  <c r="H139" i="11" l="1"/>
  <c r="L139" i="11"/>
  <c r="F139" i="11"/>
  <c r="K139" i="11"/>
  <c r="G139" i="11"/>
  <c r="M139" i="11"/>
  <c r="C139" i="11"/>
  <c r="D139" i="11" s="1"/>
  <c r="I139" i="11"/>
  <c r="J139" i="11"/>
  <c r="E138" i="11"/>
  <c r="B140" i="11"/>
  <c r="A140" i="11"/>
  <c r="N141" i="11"/>
  <c r="N142" i="11" l="1"/>
  <c r="A141" i="11"/>
  <c r="B141" i="11"/>
  <c r="E139" i="11"/>
  <c r="F140" i="11"/>
  <c r="J140" i="11"/>
  <c r="C140" i="11"/>
  <c r="D140" i="11" s="1"/>
  <c r="H140" i="11"/>
  <c r="M140" i="11"/>
  <c r="I140" i="11"/>
  <c r="K140" i="11"/>
  <c r="L140" i="11"/>
  <c r="G140" i="11"/>
  <c r="E140" i="11" l="1"/>
  <c r="H141" i="11"/>
  <c r="L141" i="11"/>
  <c r="J141" i="11"/>
  <c r="F141" i="11"/>
  <c r="K141" i="11"/>
  <c r="G141" i="11"/>
  <c r="M141" i="11"/>
  <c r="C141" i="11"/>
  <c r="E141" i="11" s="1"/>
  <c r="I141" i="11"/>
  <c r="B142" i="11"/>
  <c r="A142" i="11"/>
  <c r="N143" i="11"/>
  <c r="N144" i="11" l="1"/>
  <c r="A143" i="11"/>
  <c r="B143" i="11"/>
  <c r="F142" i="11"/>
  <c r="J142" i="11"/>
  <c r="G142" i="11"/>
  <c r="L142" i="11"/>
  <c r="C142" i="11"/>
  <c r="E142" i="11" s="1"/>
  <c r="H142" i="11"/>
  <c r="M142" i="11"/>
  <c r="I142" i="11"/>
  <c r="K142" i="11"/>
  <c r="D141" i="11"/>
  <c r="B144" i="11" l="1"/>
  <c r="A144" i="11"/>
  <c r="N145" i="11"/>
  <c r="D142" i="11"/>
  <c r="H143" i="11"/>
  <c r="L143" i="11"/>
  <c r="C143" i="11"/>
  <c r="D143" i="11" s="1"/>
  <c r="I143" i="11"/>
  <c r="J143" i="11"/>
  <c r="F143" i="11"/>
  <c r="K143" i="11"/>
  <c r="M143" i="11"/>
  <c r="G143" i="11"/>
  <c r="E143" i="11" l="1"/>
  <c r="F144" i="11"/>
  <c r="J144" i="11"/>
  <c r="K144" i="11"/>
  <c r="G144" i="11"/>
  <c r="L144" i="11"/>
  <c r="C144" i="11"/>
  <c r="D144" i="11" s="1"/>
  <c r="H144" i="11"/>
  <c r="M144" i="11"/>
  <c r="I144" i="11"/>
  <c r="N146" i="11"/>
  <c r="B145" i="11"/>
  <c r="A145" i="11"/>
  <c r="B146" i="11" l="1"/>
  <c r="A146" i="11"/>
  <c r="N147" i="11"/>
  <c r="E144" i="11"/>
  <c r="H145" i="11"/>
  <c r="L145" i="11"/>
  <c r="G145" i="11"/>
  <c r="M145" i="11"/>
  <c r="C145" i="11"/>
  <c r="E145" i="11" s="1"/>
  <c r="I145" i="11"/>
  <c r="J145" i="11"/>
  <c r="K145" i="11"/>
  <c r="F145" i="11"/>
  <c r="D145" i="11" l="1"/>
  <c r="N148" i="11"/>
  <c r="A147" i="11"/>
  <c r="B147" i="11"/>
  <c r="F146" i="11"/>
  <c r="J146" i="11"/>
  <c r="I146" i="11"/>
  <c r="K146" i="11"/>
  <c r="G146" i="11"/>
  <c r="L146" i="11"/>
  <c r="M146" i="11"/>
  <c r="H146" i="11"/>
  <c r="C146" i="11"/>
  <c r="D146" i="11" s="1"/>
  <c r="E146" i="11" l="1"/>
  <c r="B148" i="11"/>
  <c r="N149" i="11"/>
  <c r="A148" i="11"/>
  <c r="H147" i="11"/>
  <c r="L147" i="11"/>
  <c r="F147" i="11"/>
  <c r="K147" i="11"/>
  <c r="G147" i="11"/>
  <c r="M147" i="11"/>
  <c r="C147" i="11"/>
  <c r="D147" i="11" s="1"/>
  <c r="I147" i="11"/>
  <c r="J147" i="11"/>
  <c r="E147" i="11" l="1"/>
  <c r="F148" i="11"/>
  <c r="J148" i="11"/>
  <c r="C148" i="11"/>
  <c r="D148" i="11" s="1"/>
  <c r="H148" i="11"/>
  <c r="M148" i="11"/>
  <c r="I148" i="11"/>
  <c r="E148" i="11"/>
  <c r="K148" i="11"/>
  <c r="L148" i="11"/>
  <c r="G148" i="11"/>
  <c r="N150" i="11"/>
  <c r="A149" i="11"/>
  <c r="B149" i="11"/>
  <c r="H149" i="11" l="1"/>
  <c r="L149" i="11"/>
  <c r="J149" i="11"/>
  <c r="F149" i="11"/>
  <c r="K149" i="11"/>
  <c r="G149" i="11"/>
  <c r="M149" i="11"/>
  <c r="I149" i="11"/>
  <c r="C149" i="11"/>
  <c r="D149" i="11" s="1"/>
  <c r="B150" i="11"/>
  <c r="A150" i="11"/>
  <c r="N151" i="11"/>
  <c r="E149" i="11" l="1"/>
  <c r="F150" i="11"/>
  <c r="J150" i="11"/>
  <c r="G150" i="11"/>
  <c r="L150" i="11"/>
  <c r="C150" i="11"/>
  <c r="E150" i="11" s="1"/>
  <c r="H150" i="11"/>
  <c r="M150" i="11"/>
  <c r="I150" i="11"/>
  <c r="K150" i="11"/>
  <c r="N152" i="11"/>
  <c r="A151" i="11"/>
  <c r="B151" i="11"/>
  <c r="H151" i="11" l="1"/>
  <c r="L151" i="11"/>
  <c r="C151" i="11"/>
  <c r="E151" i="11" s="1"/>
  <c r="I151" i="11"/>
  <c r="J151" i="11"/>
  <c r="F151" i="11"/>
  <c r="K151" i="11"/>
  <c r="M151" i="11"/>
  <c r="G151" i="11"/>
  <c r="B152" i="11"/>
  <c r="A152" i="11"/>
  <c r="N153" i="11"/>
  <c r="D150" i="11"/>
  <c r="D151" i="11" l="1"/>
  <c r="F152" i="11"/>
  <c r="J152" i="11"/>
  <c r="K152" i="11"/>
  <c r="G152" i="11"/>
  <c r="L152" i="11"/>
  <c r="C152" i="11"/>
  <c r="E152" i="11" s="1"/>
  <c r="H152" i="11"/>
  <c r="M152" i="11"/>
  <c r="I152" i="11"/>
  <c r="N154" i="11"/>
  <c r="B153" i="11"/>
  <c r="A153" i="11"/>
  <c r="D152" i="11" l="1"/>
  <c r="B154" i="11"/>
  <c r="N155" i="11"/>
  <c r="A154" i="11"/>
  <c r="H153" i="11"/>
  <c r="L153" i="11"/>
  <c r="G153" i="11"/>
  <c r="M153" i="11"/>
  <c r="C153" i="11"/>
  <c r="E153" i="11" s="1"/>
  <c r="I153" i="11"/>
  <c r="J153" i="11"/>
  <c r="F153" i="11"/>
  <c r="K153" i="11"/>
  <c r="D153" i="11" l="1"/>
  <c r="F154" i="11"/>
  <c r="J154" i="11"/>
  <c r="I154" i="11"/>
  <c r="K154" i="11"/>
  <c r="G154" i="11"/>
  <c r="C154" i="11"/>
  <c r="E154" i="11" s="1"/>
  <c r="M154" i="11"/>
  <c r="L154" i="11"/>
  <c r="H154" i="11"/>
  <c r="N156" i="11"/>
  <c r="A155" i="11"/>
  <c r="B155" i="11"/>
  <c r="B156" i="11" l="1"/>
  <c r="N157" i="11"/>
  <c r="A156" i="11"/>
  <c r="D154" i="11"/>
  <c r="H155" i="11"/>
  <c r="L155" i="11"/>
  <c r="F155" i="11"/>
  <c r="K155" i="11"/>
  <c r="G155" i="11"/>
  <c r="M155" i="11"/>
  <c r="C155" i="11"/>
  <c r="D155" i="11" s="1"/>
  <c r="J155" i="11"/>
  <c r="I155" i="11"/>
  <c r="E155" i="11" l="1"/>
  <c r="N158" i="11"/>
  <c r="A157" i="11"/>
  <c r="B157" i="11"/>
  <c r="F156" i="11"/>
  <c r="J156" i="11"/>
  <c r="C156" i="11"/>
  <c r="D156" i="11" s="1"/>
  <c r="H156" i="11"/>
  <c r="M156" i="11"/>
  <c r="I156" i="11"/>
  <c r="K156" i="11"/>
  <c r="G156" i="11"/>
  <c r="L156" i="11"/>
  <c r="E156" i="11" l="1"/>
  <c r="H157" i="11"/>
  <c r="L157" i="11"/>
  <c r="J157" i="11"/>
  <c r="F157" i="11"/>
  <c r="K157" i="11"/>
  <c r="G157" i="11"/>
  <c r="C157" i="11"/>
  <c r="E157" i="11" s="1"/>
  <c r="M157" i="11"/>
  <c r="I157" i="11"/>
  <c r="B158" i="11"/>
  <c r="A158" i="11"/>
  <c r="N159" i="11"/>
  <c r="D157" i="11" l="1"/>
  <c r="N160" i="11"/>
  <c r="A159" i="11"/>
  <c r="B159" i="11"/>
  <c r="F158" i="11"/>
  <c r="J158" i="11"/>
  <c r="G158" i="11"/>
  <c r="L158" i="11"/>
  <c r="C158" i="11"/>
  <c r="E158" i="11" s="1"/>
  <c r="H158" i="11"/>
  <c r="M158" i="11"/>
  <c r="K158" i="11"/>
  <c r="I158" i="11"/>
  <c r="D158" i="11" l="1"/>
  <c r="H159" i="11"/>
  <c r="L159" i="11"/>
  <c r="C159" i="11"/>
  <c r="D159" i="11" s="1"/>
  <c r="I159" i="11"/>
  <c r="J159" i="11"/>
  <c r="K159" i="11"/>
  <c r="G159" i="11"/>
  <c r="F159" i="11"/>
  <c r="M159" i="11"/>
  <c r="B160" i="11"/>
  <c r="A160" i="11"/>
  <c r="N161" i="11"/>
  <c r="N162" i="11" l="1"/>
  <c r="B161" i="11"/>
  <c r="A161" i="11"/>
  <c r="E159" i="11"/>
  <c r="F160" i="11"/>
  <c r="J160" i="11"/>
  <c r="K160" i="11"/>
  <c r="G160" i="11"/>
  <c r="L160" i="11"/>
  <c r="H160" i="11"/>
  <c r="M160" i="11"/>
  <c r="I160" i="11"/>
  <c r="C160" i="11"/>
  <c r="E160" i="11" s="1"/>
  <c r="D160" i="11" l="1"/>
  <c r="B162" i="11"/>
  <c r="A162" i="11"/>
  <c r="N163" i="11"/>
  <c r="H161" i="11"/>
  <c r="L161" i="11"/>
  <c r="G161" i="11"/>
  <c r="M161" i="11"/>
  <c r="C161" i="11"/>
  <c r="E161" i="11" s="1"/>
  <c r="I161" i="11"/>
  <c r="K161" i="11"/>
  <c r="J161" i="11"/>
  <c r="F161" i="11"/>
  <c r="D161" i="11" l="1"/>
  <c r="N164" i="11"/>
  <c r="A163" i="11"/>
  <c r="B163" i="11"/>
  <c r="F162" i="11"/>
  <c r="J162" i="11"/>
  <c r="I162" i="11"/>
  <c r="K162" i="11"/>
  <c r="L162" i="11"/>
  <c r="H162" i="11"/>
  <c r="G162" i="11"/>
  <c r="M162" i="11"/>
  <c r="C162" i="11"/>
  <c r="D162" i="11" s="1"/>
  <c r="E162" i="11" l="1"/>
  <c r="H163" i="11"/>
  <c r="L163" i="11"/>
  <c r="F163" i="11"/>
  <c r="K163" i="11"/>
  <c r="G163" i="11"/>
  <c r="M163" i="11"/>
  <c r="I163" i="11"/>
  <c r="J163" i="11"/>
  <c r="C163" i="11"/>
  <c r="D163" i="11" s="1"/>
  <c r="B164" i="11"/>
  <c r="A164" i="11"/>
  <c r="N165" i="11"/>
  <c r="E163" i="11" l="1"/>
  <c r="F164" i="11"/>
  <c r="J164" i="11"/>
  <c r="C164" i="11"/>
  <c r="D164" i="11" s="1"/>
  <c r="H164" i="11"/>
  <c r="M164" i="11"/>
  <c r="I164" i="11"/>
  <c r="L164" i="11"/>
  <c r="K164" i="11"/>
  <c r="G164" i="11"/>
  <c r="N166" i="11"/>
  <c r="A165" i="11"/>
  <c r="B165" i="11"/>
  <c r="E164" i="11" l="1"/>
  <c r="H165" i="11"/>
  <c r="L165" i="11"/>
  <c r="J165" i="11"/>
  <c r="F165" i="11"/>
  <c r="K165" i="11"/>
  <c r="M165" i="11"/>
  <c r="I165" i="11"/>
  <c r="G165" i="11"/>
  <c r="C165" i="11"/>
  <c r="E165" i="11" s="1"/>
  <c r="B166" i="11"/>
  <c r="A166" i="11"/>
  <c r="N167" i="11"/>
  <c r="D165" i="11" l="1"/>
  <c r="F166" i="11"/>
  <c r="J166" i="11"/>
  <c r="G166" i="11"/>
  <c r="L166" i="11"/>
  <c r="C166" i="11"/>
  <c r="D166" i="11" s="1"/>
  <c r="H166" i="11"/>
  <c r="M166" i="11"/>
  <c r="I166" i="11"/>
  <c r="E166" i="11"/>
  <c r="K166" i="11"/>
  <c r="N168" i="11"/>
  <c r="B167" i="11"/>
  <c r="A167" i="11"/>
  <c r="B168" i="11" l="1"/>
  <c r="A168" i="11"/>
  <c r="N169" i="11"/>
  <c r="H167" i="11"/>
  <c r="L167" i="11"/>
  <c r="C167" i="11"/>
  <c r="D167" i="11" s="1"/>
  <c r="I167" i="11"/>
  <c r="J167" i="11"/>
  <c r="F167" i="11"/>
  <c r="M167" i="11"/>
  <c r="K167" i="11"/>
  <c r="G167" i="11"/>
  <c r="E167" i="11" l="1"/>
  <c r="N170" i="11"/>
  <c r="B169" i="11"/>
  <c r="A169" i="11"/>
  <c r="F168" i="11"/>
  <c r="J168" i="11"/>
  <c r="K168" i="11"/>
  <c r="G168" i="11"/>
  <c r="L168" i="11"/>
  <c r="C168" i="11"/>
  <c r="E168" i="11" s="1"/>
  <c r="M168" i="11"/>
  <c r="I168" i="11"/>
  <c r="H168" i="11"/>
  <c r="D168" i="11"/>
  <c r="B170" i="11" l="1"/>
  <c r="N171" i="11"/>
  <c r="A170" i="11"/>
  <c r="H169" i="11"/>
  <c r="L169" i="11"/>
  <c r="G169" i="11"/>
  <c r="M169" i="11"/>
  <c r="C169" i="11"/>
  <c r="E169" i="11" s="1"/>
  <c r="I169" i="11"/>
  <c r="J169" i="11"/>
  <c r="F169" i="11"/>
  <c r="K169" i="11"/>
  <c r="D169" i="11" l="1"/>
  <c r="F170" i="11"/>
  <c r="J170" i="11"/>
  <c r="I170" i="11"/>
  <c r="K170" i="11"/>
  <c r="G170" i="11"/>
  <c r="C170" i="11"/>
  <c r="E170" i="11" s="1"/>
  <c r="M170" i="11"/>
  <c r="L170" i="11"/>
  <c r="H170" i="11"/>
  <c r="N172" i="11"/>
  <c r="A171" i="11"/>
  <c r="B171" i="11"/>
  <c r="B172" i="11" l="1"/>
  <c r="N173" i="11"/>
  <c r="A172" i="11"/>
  <c r="D170" i="11"/>
  <c r="H171" i="11"/>
  <c r="L171" i="11"/>
  <c r="F171" i="11"/>
  <c r="K171" i="11"/>
  <c r="G171" i="11"/>
  <c r="M171" i="11"/>
  <c r="C171" i="11"/>
  <c r="E171" i="11" s="1"/>
  <c r="J171" i="11"/>
  <c r="I171" i="11"/>
  <c r="D171" i="11" l="1"/>
  <c r="F172" i="11"/>
  <c r="J172" i="11"/>
  <c r="C172" i="11"/>
  <c r="D172" i="11" s="1"/>
  <c r="H172" i="11"/>
  <c r="M172" i="11"/>
  <c r="I172" i="11"/>
  <c r="K172" i="11"/>
  <c r="G172" i="11"/>
  <c r="L172" i="11"/>
  <c r="N174" i="11"/>
  <c r="A173" i="11"/>
  <c r="B173" i="11"/>
  <c r="E172" i="11" l="1"/>
  <c r="H173" i="11"/>
  <c r="L173" i="11"/>
  <c r="J173" i="11"/>
  <c r="F173" i="11"/>
  <c r="K173" i="11"/>
  <c r="G173" i="11"/>
  <c r="C173" i="11"/>
  <c r="E173" i="11" s="1"/>
  <c r="M173" i="11"/>
  <c r="I173" i="11"/>
  <c r="B174" i="11"/>
  <c r="A174" i="11"/>
  <c r="N175" i="11"/>
  <c r="F174" i="11" l="1"/>
  <c r="J174" i="11"/>
  <c r="G174" i="11"/>
  <c r="L174" i="11"/>
  <c r="C174" i="11"/>
  <c r="E174" i="11" s="1"/>
  <c r="H174" i="11"/>
  <c r="M174" i="11"/>
  <c r="K174" i="11"/>
  <c r="I174" i="11"/>
  <c r="D173" i="11"/>
  <c r="N176" i="11"/>
  <c r="A175" i="11"/>
  <c r="B175" i="11"/>
  <c r="B176" i="11" l="1"/>
  <c r="A176" i="11"/>
  <c r="N177" i="11"/>
  <c r="D174" i="11"/>
  <c r="H175" i="11"/>
  <c r="L175" i="11"/>
  <c r="C175" i="11"/>
  <c r="E175" i="11" s="1"/>
  <c r="I175" i="11"/>
  <c r="J175" i="11"/>
  <c r="K175" i="11"/>
  <c r="G175" i="11"/>
  <c r="M175" i="11"/>
  <c r="F175" i="11"/>
  <c r="D175" i="11" l="1"/>
  <c r="N178" i="11"/>
  <c r="B177" i="11"/>
  <c r="A177" i="11"/>
  <c r="F176" i="11"/>
  <c r="J176" i="11"/>
  <c r="G176" i="11"/>
  <c r="L176" i="11"/>
  <c r="M176" i="11"/>
  <c r="K176" i="11"/>
  <c r="C176" i="11"/>
  <c r="D176" i="11" s="1"/>
  <c r="I176" i="11"/>
  <c r="H176" i="11"/>
  <c r="B178" i="11" l="1"/>
  <c r="N179" i="11"/>
  <c r="A178" i="11"/>
  <c r="E176" i="11"/>
  <c r="H177" i="11"/>
  <c r="L177" i="11"/>
  <c r="C177" i="11"/>
  <c r="D177" i="11" s="1"/>
  <c r="I177" i="11"/>
  <c r="F177" i="11"/>
  <c r="M177" i="11"/>
  <c r="K177" i="11"/>
  <c r="G177" i="11"/>
  <c r="J177" i="11"/>
  <c r="E177" i="11" l="1"/>
  <c r="F178" i="11"/>
  <c r="J178" i="11"/>
  <c r="K178" i="11"/>
  <c r="G178" i="11"/>
  <c r="M178" i="11"/>
  <c r="L178" i="11"/>
  <c r="C178" i="11"/>
  <c r="E178" i="11" s="1"/>
  <c r="I178" i="11"/>
  <c r="H178" i="11"/>
  <c r="N180" i="11"/>
  <c r="B179" i="11"/>
  <c r="A179" i="11"/>
  <c r="D178" i="11" l="1"/>
  <c r="B180" i="11"/>
  <c r="N181" i="11"/>
  <c r="A180" i="11"/>
  <c r="H179" i="11"/>
  <c r="L179" i="11"/>
  <c r="G179" i="11"/>
  <c r="M179" i="11"/>
  <c r="F179" i="11"/>
  <c r="K179" i="11"/>
  <c r="C179" i="11"/>
  <c r="E179" i="11" s="1"/>
  <c r="I179" i="11"/>
  <c r="J179" i="11"/>
  <c r="D179" i="11" l="1"/>
  <c r="F180" i="11"/>
  <c r="J180" i="11"/>
  <c r="I180" i="11"/>
  <c r="G180" i="11"/>
  <c r="M180" i="11"/>
  <c r="L180" i="11"/>
  <c r="C180" i="11"/>
  <c r="D180" i="11" s="1"/>
  <c r="K180" i="11"/>
  <c r="H180" i="11"/>
  <c r="N182" i="11"/>
  <c r="A181" i="11"/>
  <c r="B181" i="11"/>
  <c r="E180" i="11" l="1"/>
  <c r="H181" i="11"/>
  <c r="L181" i="11"/>
  <c r="F181" i="11"/>
  <c r="K181" i="11"/>
  <c r="G181" i="11"/>
  <c r="M181" i="11"/>
  <c r="C181" i="11"/>
  <c r="D181" i="11" s="1"/>
  <c r="I181" i="11"/>
  <c r="J181" i="11"/>
  <c r="B182" i="11"/>
  <c r="N183" i="11"/>
  <c r="A182" i="11"/>
  <c r="E181" i="11" l="1"/>
  <c r="F182" i="11"/>
  <c r="J182" i="11"/>
  <c r="C182" i="11"/>
  <c r="D182" i="11" s="1"/>
  <c r="H182" i="11"/>
  <c r="M182" i="11"/>
  <c r="G182" i="11"/>
  <c r="L182" i="11"/>
  <c r="K182" i="11"/>
  <c r="I182" i="11"/>
  <c r="N184" i="11"/>
  <c r="A183" i="11"/>
  <c r="B183" i="11"/>
  <c r="E182" i="11" l="1"/>
  <c r="B184" i="11"/>
  <c r="A184" i="11"/>
  <c r="N185" i="11"/>
  <c r="H183" i="11"/>
  <c r="L183" i="11"/>
  <c r="J183" i="11"/>
  <c r="G183" i="11"/>
  <c r="F183" i="11"/>
  <c r="M183" i="11"/>
  <c r="C183" i="11"/>
  <c r="E183" i="11" s="1"/>
  <c r="I183" i="11"/>
  <c r="K183" i="11"/>
  <c r="D183" i="11" l="1"/>
  <c r="N186" i="11"/>
  <c r="A185" i="11"/>
  <c r="B185" i="11"/>
  <c r="F184" i="11"/>
  <c r="J184" i="11"/>
  <c r="G184" i="11"/>
  <c r="L184" i="11"/>
  <c r="H184" i="11"/>
  <c r="M184" i="11"/>
  <c r="K184" i="11"/>
  <c r="C184" i="11"/>
  <c r="E184" i="11" s="1"/>
  <c r="I184" i="11"/>
  <c r="D184" i="11" l="1"/>
  <c r="H185" i="11"/>
  <c r="L185" i="11"/>
  <c r="C185" i="11"/>
  <c r="D185" i="11" s="1"/>
  <c r="I185" i="11"/>
  <c r="F185" i="11"/>
  <c r="M185" i="11"/>
  <c r="G185" i="11"/>
  <c r="K185" i="11"/>
  <c r="J185" i="11"/>
  <c r="B186" i="11"/>
  <c r="N187" i="11"/>
  <c r="A186" i="11"/>
  <c r="E185" i="11" l="1"/>
  <c r="N188" i="11"/>
  <c r="B187" i="11"/>
  <c r="A187" i="11"/>
  <c r="F186" i="11"/>
  <c r="J186" i="11"/>
  <c r="K186" i="11"/>
  <c r="G186" i="11"/>
  <c r="M186" i="11"/>
  <c r="I186" i="11"/>
  <c r="L186" i="11"/>
  <c r="H186" i="11"/>
  <c r="C186" i="11"/>
  <c r="E186" i="11" s="1"/>
  <c r="D186" i="11" l="1"/>
  <c r="B188" i="11"/>
  <c r="N189" i="11"/>
  <c r="A188" i="11"/>
  <c r="H187" i="11"/>
  <c r="L187" i="11"/>
  <c r="G187" i="11"/>
  <c r="M187" i="11"/>
  <c r="F187" i="11"/>
  <c r="J187" i="11"/>
  <c r="C187" i="11"/>
  <c r="E187" i="11" s="1"/>
  <c r="K187" i="11"/>
  <c r="I187" i="11"/>
  <c r="D187" i="11" l="1"/>
  <c r="F188" i="11"/>
  <c r="J188" i="11"/>
  <c r="I188" i="11"/>
  <c r="G188" i="11"/>
  <c r="M188" i="11"/>
  <c r="K188" i="11"/>
  <c r="C188" i="11"/>
  <c r="D188" i="11" s="1"/>
  <c r="H188" i="11"/>
  <c r="L188" i="11"/>
  <c r="N190" i="11"/>
  <c r="A189" i="11"/>
  <c r="B189" i="11"/>
  <c r="E188" i="11" l="1"/>
  <c r="H189" i="11"/>
  <c r="L189" i="11"/>
  <c r="F189" i="11"/>
  <c r="K189" i="11"/>
  <c r="G189" i="11"/>
  <c r="I189" i="11"/>
  <c r="C189" i="11"/>
  <c r="D189" i="11" s="1"/>
  <c r="M189" i="11"/>
  <c r="J189" i="11"/>
  <c r="B190" i="11"/>
  <c r="A190" i="11"/>
  <c r="N191" i="11"/>
  <c r="E189" i="11" l="1"/>
  <c r="N192" i="11"/>
  <c r="B191" i="11"/>
  <c r="A191" i="11"/>
  <c r="F190" i="11"/>
  <c r="J190" i="11"/>
  <c r="C190" i="11"/>
  <c r="E190" i="11" s="1"/>
  <c r="H190" i="11"/>
  <c r="M190" i="11"/>
  <c r="I190" i="11"/>
  <c r="K190" i="11"/>
  <c r="G190" i="11"/>
  <c r="L190" i="11"/>
  <c r="D190" i="11" l="1"/>
  <c r="B192" i="11"/>
  <c r="A192" i="11"/>
  <c r="N193" i="11"/>
  <c r="H191" i="11"/>
  <c r="L191" i="11"/>
  <c r="J191" i="11"/>
  <c r="I191" i="11"/>
  <c r="K191" i="11"/>
  <c r="F191" i="11"/>
  <c r="G191" i="11"/>
  <c r="C191" i="11"/>
  <c r="E191" i="11" s="1"/>
  <c r="M191" i="11"/>
  <c r="D191" i="11" l="1"/>
  <c r="N194" i="11"/>
  <c r="B193" i="11"/>
  <c r="A193" i="11"/>
  <c r="F192" i="11"/>
  <c r="J192" i="11"/>
  <c r="G192" i="11"/>
  <c r="L192" i="11"/>
  <c r="C192" i="11"/>
  <c r="D192" i="11" s="1"/>
  <c r="I192" i="11"/>
  <c r="K192" i="11"/>
  <c r="H192" i="11"/>
  <c r="M192" i="11"/>
  <c r="E192" i="11" l="1"/>
  <c r="H193" i="11"/>
  <c r="L193" i="11"/>
  <c r="C193" i="11"/>
  <c r="E193" i="11" s="1"/>
  <c r="I193" i="11"/>
  <c r="J193" i="11"/>
  <c r="K193" i="11"/>
  <c r="F193" i="11"/>
  <c r="G193" i="11"/>
  <c r="M193" i="11"/>
  <c r="B194" i="11"/>
  <c r="A194" i="11"/>
  <c r="N195" i="11"/>
  <c r="D193" i="11" l="1"/>
  <c r="F194" i="11"/>
  <c r="J194" i="11"/>
  <c r="K194" i="11"/>
  <c r="C194" i="11"/>
  <c r="E194" i="11" s="1"/>
  <c r="I194" i="11"/>
  <c r="G194" i="11"/>
  <c r="H194" i="11"/>
  <c r="L194" i="11"/>
  <c r="M194" i="11"/>
  <c r="N196" i="11"/>
  <c r="B195" i="11"/>
  <c r="A195" i="11"/>
  <c r="B196" i="11" l="1"/>
  <c r="N197" i="11"/>
  <c r="A196" i="11"/>
  <c r="D194" i="11"/>
  <c r="H195" i="11"/>
  <c r="L195" i="11"/>
  <c r="G195" i="11"/>
  <c r="M195" i="11"/>
  <c r="C195" i="11"/>
  <c r="D195" i="11" s="1"/>
  <c r="J195" i="11"/>
  <c r="F195" i="11"/>
  <c r="I195" i="11"/>
  <c r="K195" i="11"/>
  <c r="E195" i="11" l="1"/>
  <c r="F196" i="11"/>
  <c r="J196" i="11"/>
  <c r="I196" i="11"/>
  <c r="C196" i="11"/>
  <c r="E196" i="11" s="1"/>
  <c r="K196" i="11"/>
  <c r="L196" i="11"/>
  <c r="G196" i="11"/>
  <c r="H196" i="11"/>
  <c r="M196" i="11"/>
  <c r="A197" i="11"/>
  <c r="B197" i="11"/>
  <c r="N198" i="11"/>
  <c r="I197" i="11" l="1"/>
  <c r="M197" i="11"/>
  <c r="C197" i="11"/>
  <c r="D197" i="11" s="1"/>
  <c r="H197" i="11"/>
  <c r="J197" i="11"/>
  <c r="F197" i="11"/>
  <c r="G197" i="11"/>
  <c r="L197" i="11"/>
  <c r="K197" i="11"/>
  <c r="D196" i="11"/>
  <c r="N199" i="11"/>
  <c r="B198" i="11"/>
  <c r="A198" i="11"/>
  <c r="E197" i="11" l="1"/>
  <c r="A199" i="11"/>
  <c r="B199" i="11"/>
  <c r="N200" i="11"/>
  <c r="C198" i="11"/>
  <c r="E198" i="11" s="1"/>
  <c r="G198" i="11"/>
  <c r="K198" i="11"/>
  <c r="J198" i="11"/>
  <c r="F198" i="11"/>
  <c r="M198" i="11"/>
  <c r="I198" i="11"/>
  <c r="L198" i="11"/>
  <c r="H198" i="11"/>
  <c r="I199" i="11" l="1"/>
  <c r="M199" i="11"/>
  <c r="G199" i="11"/>
  <c r="L199" i="11"/>
  <c r="C199" i="11"/>
  <c r="E199" i="11" s="1"/>
  <c r="J199" i="11"/>
  <c r="F199" i="11"/>
  <c r="K199" i="11"/>
  <c r="H199" i="11"/>
  <c r="D198" i="11"/>
  <c r="N201" i="11"/>
  <c r="B200" i="11"/>
  <c r="A200" i="11"/>
  <c r="D199" i="11" l="1"/>
  <c r="A201" i="11"/>
  <c r="N202" i="11"/>
  <c r="B201" i="11"/>
  <c r="C200" i="11"/>
  <c r="E200" i="11" s="1"/>
  <c r="G200" i="11"/>
  <c r="K200" i="11"/>
  <c r="I200" i="11"/>
  <c r="J200" i="11"/>
  <c r="F200" i="11"/>
  <c r="H200" i="11"/>
  <c r="M200" i="11"/>
  <c r="L200" i="11"/>
  <c r="D200" i="11" l="1"/>
  <c r="A202" i="11"/>
  <c r="B202" i="11"/>
  <c r="I201" i="11"/>
  <c r="M201" i="11"/>
  <c r="K201" i="11"/>
  <c r="G201" i="11"/>
  <c r="C201" i="11"/>
  <c r="D201" i="11" s="1"/>
  <c r="J201" i="11"/>
  <c r="F201" i="11"/>
  <c r="L201" i="11"/>
  <c r="H201" i="11"/>
  <c r="E201" i="11" l="1"/>
  <c r="C202" i="11"/>
  <c r="E202" i="11" s="1"/>
  <c r="G202" i="11"/>
  <c r="K202" i="11"/>
  <c r="H202" i="11"/>
  <c r="J202" i="11"/>
  <c r="F202" i="11"/>
  <c r="L202" i="11"/>
  <c r="M202" i="11"/>
  <c r="I202" i="11"/>
  <c r="D202" i="11" l="1"/>
</calcChain>
</file>

<file path=xl/sharedStrings.xml><?xml version="1.0" encoding="utf-8"?>
<sst xmlns="http://schemas.openxmlformats.org/spreadsheetml/2006/main" count="24871" uniqueCount="260">
  <si>
    <t>Data &amp; Calculation of P-Factor</t>
  </si>
  <si>
    <t>Task ID</t>
  </si>
  <si>
    <t>Start Dt (plan)</t>
  </si>
  <si>
    <t>Task PV</t>
  </si>
  <si>
    <t>Compl Dt (plan)</t>
  </si>
  <si>
    <t>Start Dt (actual )</t>
  </si>
  <si>
    <t>Compl Dt (actual)</t>
  </si>
  <si>
    <t>x</t>
  </si>
  <si>
    <t>Actual Time</t>
  </si>
  <si>
    <t>Planned Time</t>
  </si>
  <si>
    <t>Task EV</t>
  </si>
  <si>
    <t>Start Dur (plan)</t>
  </si>
  <si>
    <t>Compl Dur (plan)</t>
  </si>
  <si>
    <t>Start Dur (actual )</t>
  </si>
  <si>
    <t>Compl Dur (actual)</t>
  </si>
  <si>
    <t>C or S (plan)</t>
  </si>
  <si>
    <t>C or S (actual)</t>
  </si>
  <si>
    <t>PVi(n+1)</t>
  </si>
  <si>
    <t>PVi(n)</t>
  </si>
  <si>
    <t>PVi</t>
  </si>
  <si>
    <t xml:space="preserve">EVc - PVi </t>
  </si>
  <si>
    <t>PVc - EVi</t>
  </si>
  <si>
    <t>EVi &gt; PVi</t>
  </si>
  <si>
    <t>PVi &gt; EVi</t>
  </si>
  <si>
    <t>Ac &amp; Pc</t>
  </si>
  <si>
    <t>ES Value</t>
  </si>
  <si>
    <t>Sum ( PVc - EVi )</t>
  </si>
  <si>
    <t>Sum (EVc - PVi)</t>
  </si>
  <si>
    <t>AT Value</t>
  </si>
  <si>
    <t>Sum (PVi &gt; EVi)</t>
  </si>
  <si>
    <t>Sum (EVi &gt; PVi)</t>
  </si>
  <si>
    <t>Proj Ref Dt =</t>
  </si>
  <si>
    <t>Check Sums =</t>
  </si>
  <si>
    <t>1st Mo Fraction =</t>
  </si>
  <si>
    <t>PVcum =</t>
  </si>
  <si>
    <t>Compare EV</t>
  </si>
  <si>
    <t>EVcum (sum EV) =</t>
  </si>
  <si>
    <t>EVcum (reported) =</t>
  </si>
  <si>
    <t>EV(p) =</t>
  </si>
  <si>
    <t>P - Factor =</t>
  </si>
  <si>
    <t>Adj Fac (50%) =</t>
  </si>
  <si>
    <t>Plan Complete =</t>
  </si>
  <si>
    <t>Plan Incomplete =</t>
  </si>
  <si>
    <t>Plan Total (C + I) =</t>
  </si>
  <si>
    <t>EV(p) Breakdown</t>
  </si>
  <si>
    <t>Sum Complete =</t>
  </si>
  <si>
    <t xml:space="preserve">Sum EVc &gt; PVi = </t>
  </si>
  <si>
    <t>Sum PVc &gt; EVi =</t>
  </si>
  <si>
    <t>Sum EVi &gt; PVi =</t>
  </si>
  <si>
    <t>Sum PVi &gt; EVi =</t>
  </si>
  <si>
    <t>Total =</t>
  </si>
  <si>
    <t xml:space="preserve">Total EV - EV(p) = </t>
  </si>
  <si>
    <t>aren't satisfied.</t>
  </si>
  <si>
    <t>AC</t>
  </si>
  <si>
    <t>EV</t>
  </si>
  <si>
    <t>P-Factor</t>
  </si>
  <si>
    <t>P-Factor computed</t>
  </si>
  <si>
    <t>General Description</t>
  </si>
  <si>
    <t xml:space="preserve">The milestones that have actually been completed are matched to the planned ones identified. Crudely, the P-Factor </t>
  </si>
  <si>
    <t>Worksheet Descriptions</t>
  </si>
  <si>
    <t xml:space="preserve">actual milestones accomplished which match the identified planned milestones. The approximation of the P-Factor would </t>
  </si>
  <si>
    <r>
      <t xml:space="preserve">The </t>
    </r>
    <r>
      <rPr>
        <b/>
        <sz val="10"/>
        <rFont val="Arial"/>
        <family val="2"/>
      </rPr>
      <t>Task EV @ AT</t>
    </r>
    <r>
      <rPr>
        <sz val="10"/>
        <rFont val="Arial"/>
        <family val="2"/>
      </rPr>
      <t xml:space="preserve"> sheet is the record of project performance, task by task. The cumulative earned value for each task is </t>
    </r>
  </si>
  <si>
    <t xml:space="preserve">phased milestones. The milestones which should have been completed are identified by the value of Earned Schedule (ES). </t>
  </si>
  <si>
    <t xml:space="preserve">execution of the project. As an example for understanding, the P-Factor could be approximated, for example, from time-  </t>
  </si>
  <si>
    <t>P-Factor Description</t>
  </si>
  <si>
    <t>Each worksheet has a brief instruction for its use appearing near the top of the sheet. After some usage familiarity it</t>
  </si>
  <si>
    <t xml:space="preserve">could be calculated from the two numbers: 1) the number of planned milestones identified by ES, and 2) the number of </t>
  </si>
  <si>
    <t xml:space="preserve">be the quotient of the number of matching actuals to the number of planned milestones. The calculation performed in this  </t>
  </si>
  <si>
    <t>set of spreadsheets is much more refined and accurate than the milestone approximation example described. The</t>
  </si>
  <si>
    <t xml:space="preserve">maximum value the P-Factor can have is 1.0, when the execution of the plan is adhered to, perfectly. </t>
  </si>
  <si>
    <t>Task Identifier</t>
  </si>
  <si>
    <t>Plan St Date =</t>
  </si>
  <si>
    <t>Plan Comp Dt =</t>
  </si>
  <si>
    <t>Plan Duration =</t>
  </si>
  <si>
    <t>Planned Start Date</t>
  </si>
  <si>
    <t>Planned Completion Date</t>
  </si>
  <si>
    <t>Planned Duration</t>
  </si>
  <si>
    <t>Project Reference Date</t>
  </si>
  <si>
    <t>Earned Schedule @ AT</t>
  </si>
  <si>
    <t xml:space="preserve">Enter the number of the status period </t>
  </si>
  <si>
    <t>Earned Value cum Reported</t>
  </si>
  <si>
    <t>EV reported = EV recorded</t>
  </si>
  <si>
    <t>though conditions</t>
  </si>
  <si>
    <t>Total Task PV</t>
  </si>
  <si>
    <t>Check of accuracy of data entry to the Task EV @ AT sheet. If "No," review data entry.</t>
  </si>
  <si>
    <t xml:space="preserve">may be enough of a reminder. However, for infrequent use the descriptions below will be of benefit. The worksheets can </t>
  </si>
  <si>
    <t>#1</t>
  </si>
  <si>
    <t>#2</t>
  </si>
  <si>
    <t>#3</t>
  </si>
  <si>
    <t>#4</t>
  </si>
  <si>
    <t>#5</t>
  </si>
  <si>
    <t>#6</t>
  </si>
  <si>
    <t>#7</t>
  </si>
  <si>
    <t>#8</t>
  </si>
  <si>
    <t>#9</t>
  </si>
  <si>
    <t>#10</t>
  </si>
  <si>
    <t xml:space="preserve">The P-Factor is a measure of how closely the execution of the project follows the plan. It is an indicator of schedule </t>
  </si>
  <si>
    <t xml:space="preserve">proficiency. The calculation of the P-Factor is complex. It requires records be maintained meticulously throughout the </t>
  </si>
  <si>
    <t xml:space="preserve">recorded in the subsequent periods until project completion. The Task PV and Task EV data sheets are critical to the </t>
  </si>
  <si>
    <t xml:space="preserve">calculation of the P-Factor. To perform the P-Factor calculation at a specific period requires the time-related EV accrued </t>
  </si>
  <si>
    <t xml:space="preserve">for each task as well as cumulative values for PV(n) and PV(n+1) for each task, where n is defined to be the number of </t>
  </si>
  <si>
    <t xml:space="preserve">complete time increments of the PMB as determined from the calculation of ES. Also required for the calculations are the </t>
  </si>
  <si>
    <t>Example Data &amp; Calculations</t>
  </si>
  <si>
    <t>EVi = PVi</t>
  </si>
  <si>
    <t>Sum EVi = PVi =</t>
  </si>
  <si>
    <t>Step by Step Instruction</t>
  </si>
  <si>
    <t xml:space="preserve">planned dates for task start and completion and the task planned values. Note that the planned </t>
  </si>
  <si>
    <t xml:space="preserve">values are cumulative with each successive period. Once the full PV is shown it is recorded in the  </t>
  </si>
  <si>
    <t>representing rework percentage for tasks performed early with respect to the plan (e.g., 0.50 - meaning 50%)</t>
  </si>
  <si>
    <t xml:space="preserve">When the percent rework algorithm is to be used, enter a non-numeric ("x"). Otherwise, enter decimal value </t>
  </si>
  <si>
    <r>
      <t xml:space="preserve">entered. It is possible to have an error display either in the P-Factor cell or in the </t>
    </r>
    <r>
      <rPr>
        <b/>
        <sz val="10"/>
        <rFont val="Arial"/>
        <family val="2"/>
      </rPr>
      <t xml:space="preserve">EV recorded - </t>
    </r>
    <r>
      <rPr>
        <sz val="10"/>
        <rFont val="Arial"/>
        <family val="2"/>
      </rPr>
      <t xml:space="preserve"> </t>
    </r>
  </si>
  <si>
    <t>Instruction: Enter PVcum for the specific tasks at the appropriate Planned Time. The sum for each successive time increment describes the PMB. Below the Planned Time numbers enter the end date of the status period (e.g., end of the month date).</t>
  </si>
  <si>
    <t>Instruction: Enter EVcum for the specific tasks at the appropriate Actual Time. Below the Actual Time period numbers enter the end date of the status period (e.g., end of the month date).</t>
  </si>
  <si>
    <t>EV Remaining</t>
  </si>
  <si>
    <t>Tasks for Management Review</t>
  </si>
  <si>
    <t>Flag</t>
  </si>
  <si>
    <t>EV Difference</t>
  </si>
  <si>
    <r>
      <t xml:space="preserve">The </t>
    </r>
    <r>
      <rPr>
        <b/>
        <sz val="10"/>
        <rFont val="Arial"/>
        <family val="2"/>
      </rPr>
      <t>Mgmt Review</t>
    </r>
    <r>
      <rPr>
        <sz val="10"/>
        <rFont val="Arial"/>
        <family val="2"/>
      </rPr>
      <t xml:space="preserve"> sheet provides information as to which tasks warrant management attention. Under the Flag column </t>
    </r>
  </si>
  <si>
    <t xml:space="preserve">indication is given as to the possibility of "Future Rework" or the existence of a "Constraint or Impediment." The amount of  </t>
  </si>
  <si>
    <t xml:space="preserve">the EV problem is shown in the next column, EV Difference. The remaining EV to be worked on the task is provided in the </t>
  </si>
  <si>
    <t xml:space="preserve">next column. It is to be noted that when a task is flagged as having the possibility of a constraint or impediment, the </t>
  </si>
  <si>
    <t xml:space="preserve">associated EV Difference has a negative sign. The negative sign is another indication that the project execution of the task  </t>
  </si>
  <si>
    <t xml:space="preserve">is lagging the ES planned performance.Managers should focus their attention on alleviating the contraints or impediments  </t>
  </si>
  <si>
    <t>for the tasks identified with those possible conditions.</t>
  </si>
  <si>
    <t>Period</t>
  </si>
  <si>
    <t>Budget at Completion</t>
  </si>
  <si>
    <t>Total Allocated Budget</t>
  </si>
  <si>
    <t>Enter Budget at Completion</t>
  </si>
  <si>
    <t>Negotiated Duration</t>
  </si>
  <si>
    <t># Pc=&gt;Sc</t>
  </si>
  <si>
    <t>Numerator</t>
  </si>
  <si>
    <t>Denominator</t>
  </si>
  <si>
    <t xml:space="preserve"> InterpVal</t>
  </si>
  <si>
    <t xml:space="preserve">   EScum</t>
  </si>
  <si>
    <t xml:space="preserve">   ESmo</t>
  </si>
  <si>
    <t>SPI(t)mo</t>
  </si>
  <si>
    <t>SPI(t)cum</t>
  </si>
  <si>
    <t>AT</t>
  </si>
  <si>
    <t>SV(t)mo</t>
  </si>
  <si>
    <t>SV(t)cum</t>
  </si>
  <si>
    <t>PMB</t>
  </si>
  <si>
    <t>EV Accrued</t>
  </si>
  <si>
    <t>Total PV</t>
  </si>
  <si>
    <t>PV</t>
  </si>
  <si>
    <t>PVcum</t>
  </si>
  <si>
    <t>EVcum</t>
  </si>
  <si>
    <t>Data &amp; P-Factor Result</t>
  </si>
  <si>
    <t>Selected</t>
  </si>
  <si>
    <t>ES @ AT</t>
  </si>
  <si>
    <t>ES</t>
  </si>
  <si>
    <t>Computed ES value corresponding to AT. ES is computed using the V1 calculator.</t>
  </si>
  <si>
    <t>Negotiated Completion Date</t>
  </si>
  <si>
    <t>Enter negotiated completion date.</t>
  </si>
  <si>
    <t>Computed project duration from negotiated completion date and planned start date</t>
  </si>
  <si>
    <t>Planned Periods</t>
  </si>
  <si>
    <t>Computed from Reference and Completion entries</t>
  </si>
  <si>
    <t>Computed from Start &amp; Completion entries</t>
  </si>
  <si>
    <t xml:space="preserve">obtained against the existing results is instructive. The example data is useful for future reference and to refresh one's </t>
  </si>
  <si>
    <r>
      <t xml:space="preserve">memory.To apply to a new project, simply clear the example data from the </t>
    </r>
    <r>
      <rPr>
        <b/>
        <sz val="10"/>
        <rFont val="Arial"/>
        <family val="2"/>
      </rPr>
      <t>Task PV @ PT</t>
    </r>
    <r>
      <rPr>
        <sz val="10"/>
        <rFont val="Arial"/>
        <family val="2"/>
      </rPr>
      <t xml:space="preserve"> and </t>
    </r>
    <r>
      <rPr>
        <b/>
        <sz val="10"/>
        <rFont val="Arial"/>
        <family val="2"/>
      </rPr>
      <t>Task EV @ AT</t>
    </r>
    <r>
      <rPr>
        <sz val="10"/>
        <rFont val="Arial"/>
        <family val="2"/>
      </rPr>
      <t xml:space="preserve"> sheets and </t>
    </r>
  </si>
  <si>
    <r>
      <t xml:space="preserve">enter the project data for analysis. </t>
    </r>
    <r>
      <rPr>
        <u/>
        <sz val="10"/>
        <rFont val="Arial"/>
        <family val="2"/>
      </rPr>
      <t>All cells for these two sheets not having numeric entry are to be filled with "x</t>
    </r>
    <r>
      <rPr>
        <sz val="10"/>
        <rFont val="Arial"/>
        <family val="2"/>
      </rPr>
      <t xml:space="preserve">". </t>
    </r>
  </si>
  <si>
    <r>
      <t xml:space="preserve">There are three worksheets fundamental to the P-Factor calculator: </t>
    </r>
    <r>
      <rPr>
        <b/>
        <sz val="10"/>
        <rFont val="Arial"/>
        <family val="2"/>
      </rPr>
      <t>Task PV @ PT, Task EV @ AT, and P-Calc</t>
    </r>
    <r>
      <rPr>
        <sz val="10"/>
        <rFont val="Arial"/>
        <family val="2"/>
      </rPr>
      <t xml:space="preserve">. </t>
    </r>
  </si>
  <si>
    <t>Percent Rework</t>
  </si>
  <si>
    <t>Actual Cost &amp; P-Factor Recording</t>
  </si>
  <si>
    <r>
      <t xml:space="preserve">Enter the Total Allocated Budget (TAB = BAC + Management Reserve)    </t>
    </r>
    <r>
      <rPr>
        <i/>
        <sz val="10"/>
        <rFont val="Arial"/>
        <family val="2"/>
      </rPr>
      <t>(Entry is optional)</t>
    </r>
  </si>
  <si>
    <t>AC &amp; P-Factor Table</t>
  </si>
  <si>
    <t>AT &amp; P-Factor Displayed</t>
  </si>
  <si>
    <t>AT =</t>
  </si>
  <si>
    <t>P-Factor =</t>
  </si>
  <si>
    <t>problem.</t>
  </si>
  <si>
    <t>Consult P-Calc sheet when error appears. Generally, a data entry error to the Task EV @ AT sheet is the</t>
  </si>
  <si>
    <r>
      <t xml:space="preserve">Scroll right on this sheet to find the </t>
    </r>
    <r>
      <rPr>
        <b/>
        <sz val="10"/>
        <rFont val="Arial"/>
        <family val="2"/>
      </rPr>
      <t>AC &amp; P-Factor Table</t>
    </r>
    <r>
      <rPr>
        <sz val="10"/>
        <rFont val="Arial"/>
        <family val="2"/>
      </rPr>
      <t xml:space="preserve">. As actual cost and P-Factor values are known record them in the table corresponding to the   </t>
    </r>
  </si>
  <si>
    <t xml:space="preserve">appropriate reporting period (AT). The AC value is simply entered. The P-Factor is copied and then pasted (special - values) to the cell beneath the P-Factor  </t>
  </si>
  <si>
    <t xml:space="preserve">to gain familiarity with the operation of the calculator and its required data entry. Entering the data and comparing values  </t>
  </si>
  <si>
    <r>
      <t xml:space="preserve">The </t>
    </r>
    <r>
      <rPr>
        <b/>
        <sz val="10"/>
        <rFont val="Arial"/>
        <family val="2"/>
      </rPr>
      <t>Example Data</t>
    </r>
    <r>
      <rPr>
        <sz val="10"/>
        <rFont val="Arial"/>
        <family val="2"/>
      </rPr>
      <t xml:space="preserve"> sheet has been included to help illustrate the descriptions. The availability of the data allows the user  </t>
    </r>
  </si>
  <si>
    <t>entered for each time period, thereby accruing to full PV, as it occurs. Once the full value has been achieved it is</t>
  </si>
  <si>
    <t xml:space="preserve">required to be exact, but must coincide with the first and last periods in which EV is accrued.   </t>
  </si>
  <si>
    <r>
      <t xml:space="preserve">planned and actual Start and Completion Dates for the tasks. The actual dates entered to the </t>
    </r>
    <r>
      <rPr>
        <b/>
        <sz val="10"/>
        <rFont val="Arial"/>
        <family val="2"/>
      </rPr>
      <t>Task EV @ AT</t>
    </r>
    <r>
      <rPr>
        <sz val="10"/>
        <rFont val="Arial"/>
        <family val="2"/>
      </rPr>
      <t xml:space="preserve"> sheet are not</t>
    </r>
  </si>
  <si>
    <r>
      <t xml:space="preserve">The </t>
    </r>
    <r>
      <rPr>
        <b/>
        <sz val="10"/>
        <rFont val="Arial"/>
        <family val="2"/>
      </rPr>
      <t>Data &amp; P-Factor</t>
    </r>
    <r>
      <rPr>
        <sz val="10"/>
        <rFont val="Arial"/>
        <family val="2"/>
      </rPr>
      <t xml:space="preserve"> sheet requires a small amount of data entry. Instruction is provided on the sheet as to the data </t>
    </r>
  </si>
  <si>
    <t xml:space="preserve">required and where to enter it. The Percent Rework entry is either "x" or a decimal value representing a constant </t>
  </si>
  <si>
    <t xml:space="preserve">percentage of rework throughout the project. When "x" is entered the percentage of rework is calculated by an algorithm </t>
  </si>
  <si>
    <r>
      <t xml:space="preserve">for most applications. Once the initial data entry is made to the </t>
    </r>
    <r>
      <rPr>
        <b/>
        <sz val="10"/>
        <rFont val="Arial"/>
        <family val="2"/>
      </rPr>
      <t>Task PV @ PT</t>
    </r>
    <r>
      <rPr>
        <sz val="10"/>
        <rFont val="Arial"/>
        <family val="2"/>
      </rPr>
      <t xml:space="preserve"> and </t>
    </r>
    <r>
      <rPr>
        <b/>
        <sz val="10"/>
        <rFont val="Arial"/>
        <family val="2"/>
      </rPr>
      <t>Data &amp; P-Factor</t>
    </r>
    <r>
      <rPr>
        <sz val="10"/>
        <rFont val="Arial"/>
        <family val="2"/>
      </rPr>
      <t xml:space="preserve"> sheets and the </t>
    </r>
  </si>
  <si>
    <t xml:space="preserve">which generates rework percentage values decreasing with increasing percent complete. Selecting "x" is recommended </t>
  </si>
  <si>
    <t xml:space="preserve">actual task performance is being recorded in the Task EV @ AT sheet, the P-Factor will be calculated and the value will </t>
  </si>
  <si>
    <t xml:space="preserve">appear on the Data &amp; Results sheet. The calculated value for the P-Factor and the Actual Cost (AC) are recorded on the </t>
  </si>
  <si>
    <r>
      <t xml:space="preserve">The </t>
    </r>
    <r>
      <rPr>
        <b/>
        <sz val="10"/>
        <rFont val="Arial"/>
        <family val="2"/>
      </rPr>
      <t>P-Calc</t>
    </r>
    <r>
      <rPr>
        <sz val="10"/>
        <rFont val="Arial"/>
        <family val="2"/>
      </rPr>
      <t xml:space="preserve"> sheet calculates the value of the </t>
    </r>
    <r>
      <rPr>
        <b/>
        <sz val="10"/>
        <rFont val="Arial"/>
        <family val="2"/>
      </rPr>
      <t>P-Factor</t>
    </r>
    <r>
      <rPr>
        <sz val="10"/>
        <rFont val="Arial"/>
        <family val="2"/>
      </rPr>
      <t xml:space="preserve"> from the data input to the </t>
    </r>
    <r>
      <rPr>
        <b/>
        <sz val="10"/>
        <rFont val="Arial"/>
        <family val="2"/>
      </rPr>
      <t>Task PV @ PT</t>
    </r>
    <r>
      <rPr>
        <sz val="10"/>
        <rFont val="Arial"/>
        <family val="2"/>
      </rPr>
      <t xml:space="preserve">, </t>
    </r>
    <r>
      <rPr>
        <b/>
        <sz val="10"/>
        <rFont val="Arial"/>
        <family val="2"/>
      </rPr>
      <t>Task EV @ AT</t>
    </r>
    <r>
      <rPr>
        <sz val="10"/>
        <rFont val="Arial"/>
        <family val="2"/>
      </rPr>
      <t xml:space="preserve">, and the </t>
    </r>
  </si>
  <si>
    <r>
      <t>Data &amp; P-Factor</t>
    </r>
    <r>
      <rPr>
        <sz val="10"/>
        <rFont val="Arial"/>
        <family val="2"/>
      </rPr>
      <t xml:space="preserve"> sheets. The calculated value is returned to the </t>
    </r>
    <r>
      <rPr>
        <b/>
        <sz val="10"/>
        <rFont val="Arial"/>
        <family val="2"/>
      </rPr>
      <t>Data &amp; P-Factor</t>
    </r>
    <r>
      <rPr>
        <sz val="10"/>
        <rFont val="Arial"/>
        <family val="2"/>
      </rPr>
      <t xml:space="preserve"> sheet for recording and further  </t>
    </r>
  </si>
  <si>
    <r>
      <t xml:space="preserve">5. On the </t>
    </r>
    <r>
      <rPr>
        <b/>
        <sz val="10"/>
        <rFont val="Arial"/>
        <family val="2"/>
      </rPr>
      <t>Data &amp; P-Factor</t>
    </r>
    <r>
      <rPr>
        <sz val="10"/>
        <rFont val="Arial"/>
        <family val="2"/>
      </rPr>
      <t xml:space="preserve"> sheet record the value of the </t>
    </r>
    <r>
      <rPr>
        <b/>
        <sz val="10"/>
        <rFont val="Arial"/>
        <family val="2"/>
      </rPr>
      <t>P-Factor</t>
    </r>
    <r>
      <rPr>
        <sz val="10"/>
        <rFont val="Arial"/>
        <family val="2"/>
      </rPr>
      <t xml:space="preserve"> and the actual cost in the </t>
    </r>
    <r>
      <rPr>
        <b/>
        <sz val="10"/>
        <rFont val="Arial"/>
        <family val="2"/>
      </rPr>
      <t xml:space="preserve">AC &amp; P-Factor </t>
    </r>
  </si>
  <si>
    <r>
      <t xml:space="preserve">1. Enter the Task Identification names into the </t>
    </r>
    <r>
      <rPr>
        <b/>
        <sz val="10"/>
        <rFont val="Arial"/>
        <family val="2"/>
      </rPr>
      <t>Task PV @ PT</t>
    </r>
    <r>
      <rPr>
        <sz val="10"/>
        <rFont val="Arial"/>
        <family val="2"/>
      </rPr>
      <t xml:space="preserve"> sheet. Then complete the other data needed:</t>
    </r>
  </si>
  <si>
    <r>
      <t>4. The</t>
    </r>
    <r>
      <rPr>
        <b/>
        <sz val="10"/>
        <rFont val="Arial"/>
        <family val="2"/>
      </rPr>
      <t xml:space="preserve"> P-Factor</t>
    </r>
    <r>
      <rPr>
        <sz val="10"/>
        <rFont val="Arial"/>
        <family val="2"/>
      </rPr>
      <t xml:space="preserve"> computed value will appear on the </t>
    </r>
    <r>
      <rPr>
        <b/>
        <sz val="10"/>
        <rFont val="Arial"/>
        <family val="2"/>
      </rPr>
      <t>Data &amp; P-Factor</t>
    </r>
    <r>
      <rPr>
        <sz val="10"/>
        <rFont val="Arial"/>
        <family val="2"/>
      </rPr>
      <t xml:space="preserve"> sheet once all of the requisite data is  </t>
    </r>
  </si>
  <si>
    <t>handle a project of 60 months duration with as many as 196 tasks.</t>
  </si>
  <si>
    <t>Planned Completion</t>
  </si>
  <si>
    <t>Planned Start</t>
  </si>
  <si>
    <t>Nr of Dates in Plan</t>
  </si>
  <si>
    <r>
      <t xml:space="preserve">2. Enter to the </t>
    </r>
    <r>
      <rPr>
        <b/>
        <sz val="10"/>
        <rFont val="Arial"/>
        <family val="2"/>
      </rPr>
      <t>Data &amp; P-Factor</t>
    </r>
    <r>
      <rPr>
        <sz val="10"/>
        <rFont val="Arial"/>
        <family val="2"/>
      </rPr>
      <t xml:space="preserve"> sheet the project reference date; it will be the the 1st day of the 1st full month  </t>
    </r>
  </si>
  <si>
    <t xml:space="preserve">of reporting, when the performance data for the preceding partial month is included. Otherwise enter the  </t>
  </si>
  <si>
    <t xml:space="preserve"> project start date for the reference date. Enter the negotiated completion date, and Budget at Completion  </t>
  </si>
  <si>
    <t xml:space="preserve">(BAC). Entry of the amount of the Total Allocated Budget (TAB) is optional. When the percent rework  </t>
  </si>
  <si>
    <t xml:space="preserve">algorithm is to be used, enter a non-numeric ("x") to the Data &amp; P-Factor sheet. Otherwise, enter the value   </t>
  </si>
  <si>
    <r>
      <t xml:space="preserve">assumed for percent rework. The reported cumulative value for EV and its corresponding AT value are </t>
    </r>
    <r>
      <rPr>
        <sz val="10"/>
        <rFont val="Arial"/>
        <family val="2"/>
      </rPr>
      <t xml:space="preserve"> </t>
    </r>
  </si>
  <si>
    <r>
      <t xml:space="preserve">value (EV) is cross-checked against the total of the individual task values entered to the </t>
    </r>
    <r>
      <rPr>
        <b/>
        <sz val="10"/>
        <rFont val="Arial"/>
        <family val="2"/>
      </rPr>
      <t>Task EV @ AT</t>
    </r>
    <r>
      <rPr>
        <sz val="10"/>
        <rFont val="Arial"/>
        <family val="2"/>
      </rPr>
      <t xml:space="preserve">    </t>
    </r>
  </si>
  <si>
    <r>
      <t xml:space="preserve">3. Update the </t>
    </r>
    <r>
      <rPr>
        <b/>
        <sz val="10"/>
        <rFont val="Arial"/>
        <family val="2"/>
      </rPr>
      <t>Task EV @ AT</t>
    </r>
    <r>
      <rPr>
        <sz val="10"/>
        <rFont val="Arial"/>
        <family val="2"/>
      </rPr>
      <t xml:space="preserve"> with the latest performance data. Just as for the </t>
    </r>
    <r>
      <rPr>
        <b/>
        <sz val="10"/>
        <rFont val="Arial"/>
        <family val="2"/>
      </rPr>
      <t>Task PV @ PT</t>
    </r>
    <r>
      <rPr>
        <sz val="10"/>
        <rFont val="Arial"/>
        <family val="2"/>
      </rPr>
      <t xml:space="preserve"> sheet, when the</t>
    </r>
  </si>
  <si>
    <r>
      <t xml:space="preserve">entered once the task values of EV have been entered to the </t>
    </r>
    <r>
      <rPr>
        <b/>
        <sz val="10"/>
        <rFont val="Arial"/>
        <family val="2"/>
      </rPr>
      <t>Task EV @ AT</t>
    </r>
    <r>
      <rPr>
        <sz val="10"/>
        <rFont val="Arial"/>
        <family val="2"/>
      </rPr>
      <t xml:space="preserve"> sheet. The reported earned </t>
    </r>
  </si>
  <si>
    <t xml:space="preserve">identifications are entered to the Task PV @ AT sheet and are linked to the other worksheets. The planned values for each </t>
  </si>
  <si>
    <t xml:space="preserve">task are entered cumulatively for each periodic time increment, beginning at their planned time. Once the full  planned value </t>
  </si>
  <si>
    <t xml:space="preserve">as with the other two sheets, has the capacity of 196 tasks.  </t>
  </si>
  <si>
    <t>other analysis and presentation forms.</t>
  </si>
  <si>
    <t xml:space="preserve">calculations. All of the data areas of the sheet are user accessible and thus can be readily used for creating graphs or </t>
  </si>
  <si>
    <t>******* Start *******</t>
  </si>
  <si>
    <t>***** Complete *****</t>
  </si>
  <si>
    <t>1st EV</t>
  </si>
  <si>
    <t>St Dt</t>
  </si>
  <si>
    <t>Last EV</t>
  </si>
  <si>
    <t>Comp Dt</t>
  </si>
  <si>
    <t>EV &lt;&gt; PV?</t>
  </si>
  <si>
    <t>Fault Count</t>
  </si>
  <si>
    <t>Data Status</t>
  </si>
  <si>
    <t>Data Entry Checks</t>
  </si>
  <si>
    <t>PVe &lt;&gt; PV?</t>
  </si>
  <si>
    <t xml:space="preserve">above the Start and Completion Date columns. When "Data OK" is displayed, the data entry is complete. </t>
  </si>
  <si>
    <t>identified.</t>
  </si>
  <si>
    <t xml:space="preserve">When "Entry Fault" appears, scroll right to the Data Entry Checks area. The tasks having entry faults are  </t>
  </si>
  <si>
    <t xml:space="preserve">displayed, the data entry is complete. When "Entry Fault" appears scroll right to the Data Entry Checks </t>
  </si>
  <si>
    <t>full EV is accrued, the value is carried in successive periods until project completion. After each periodic</t>
  </si>
  <si>
    <r>
      <t xml:space="preserve">successive periods through the planned completion. After completing the PMB entry note the </t>
    </r>
    <r>
      <rPr>
        <b/>
        <sz val="10"/>
        <rFont val="Arial"/>
        <family val="2"/>
      </rPr>
      <t>Data Status</t>
    </r>
    <r>
      <rPr>
        <sz val="10"/>
        <rFont val="Arial"/>
        <family val="2"/>
      </rPr>
      <t xml:space="preserve"> </t>
    </r>
  </si>
  <si>
    <r>
      <t xml:space="preserve">data entry note the </t>
    </r>
    <r>
      <rPr>
        <b/>
        <sz val="10"/>
        <rFont val="Arial"/>
        <family val="2"/>
      </rPr>
      <t>Data Status</t>
    </r>
    <r>
      <rPr>
        <sz val="10"/>
        <rFont val="Arial"/>
        <family val="2"/>
      </rPr>
      <t xml:space="preserve"> above the Start and Completion Date columns. When "Data OK" is      </t>
    </r>
  </si>
  <si>
    <t xml:space="preserve">Retrieves cumulative value for EV reported in status report  </t>
  </si>
  <si>
    <t>Performance Measurement Baseline</t>
  </si>
  <si>
    <t>Date obtained from Task PV @ PT sheet.</t>
  </si>
  <si>
    <t>Date obtained from Task PV @ PT sheet</t>
  </si>
  <si>
    <t>first full month. Otherwise, enter planned start date. For weekly performance enter planned start date.</t>
  </si>
  <si>
    <t xml:space="preserve">Enter start date of 1st full month of performance, when the first observation includes a partial month plus the  </t>
  </si>
  <si>
    <r>
      <t xml:space="preserve">The </t>
    </r>
    <r>
      <rPr>
        <b/>
        <sz val="10"/>
        <rFont val="Arial"/>
        <family val="2"/>
      </rPr>
      <t>Task PV @ PT</t>
    </r>
    <r>
      <rPr>
        <sz val="10"/>
        <rFont val="Arial"/>
        <family val="2"/>
      </rPr>
      <t xml:space="preserve"> </t>
    </r>
    <r>
      <rPr>
        <sz val="10"/>
        <rFont val="Arial"/>
        <family val="2"/>
      </rPr>
      <t xml:space="preserve">sheet is a record of the Performance Measurement Baseline (PMB), task by task. The task </t>
    </r>
  </si>
  <si>
    <t>PMB "x"</t>
  </si>
  <si>
    <t>EV "x"</t>
  </si>
  <si>
    <t>Max PMB</t>
  </si>
  <si>
    <t>PMB #</t>
  </si>
  <si>
    <t>EV #</t>
  </si>
  <si>
    <t>the project. For examination of paths, enter the date for the start of project to cell B3 on the PV @ PT sheet.</t>
  </si>
  <si>
    <t>Note: If application is for Longest Path (LP), the path execution may start several periods after the beginning of</t>
  </si>
  <si>
    <r>
      <t>EV reported</t>
    </r>
    <r>
      <rPr>
        <sz val="10"/>
        <rFont val="Arial"/>
        <family val="2"/>
      </rPr>
      <t xml:space="preserve"> cell. Generally, the error is made in the data entry to the </t>
    </r>
    <r>
      <rPr>
        <b/>
        <sz val="10"/>
        <rFont val="Arial"/>
        <family val="2"/>
      </rPr>
      <t>Task EV @ AT</t>
    </r>
    <r>
      <rPr>
        <sz val="10"/>
        <rFont val="Arial"/>
        <family val="2"/>
      </rPr>
      <t xml:space="preserve"> sheet. The  </t>
    </r>
  </si>
  <si>
    <r>
      <rPr>
        <b/>
        <sz val="10"/>
        <rFont val="Arial"/>
        <family val="2"/>
      </rPr>
      <t>P - Calc</t>
    </r>
    <r>
      <rPr>
        <sz val="10"/>
        <rFont val="Arial"/>
      </rPr>
      <t xml:space="preserve"> sheet may be of help in identifying and locating the error.</t>
    </r>
  </si>
  <si>
    <t>Time Period Selector</t>
  </si>
  <si>
    <t>Month</t>
  </si>
  <si>
    <t>M</t>
  </si>
  <si>
    <t>Week</t>
  </si>
  <si>
    <t>W</t>
  </si>
  <si>
    <t>Day</t>
  </si>
  <si>
    <t>D</t>
  </si>
  <si>
    <t>Time Units</t>
  </si>
  <si>
    <t>sheet. Enter the time period (M, W, D) used for reporting and analysis into Time Period Selector.</t>
  </si>
  <si>
    <t>Enter letter designator</t>
  </si>
  <si>
    <t>area. The tasks having entry faults are identified. Enter the date performance accounting begins in cell B3.</t>
  </si>
  <si>
    <t>Enter to cell B3 on EV @ AT sheet the date of actual start of path performance.</t>
  </si>
  <si>
    <t>No Data</t>
  </si>
  <si>
    <r>
      <t>heading corresponding to the number in the AT column equal to the AT value displayed. The numbers entered facilitate other possible analysis.</t>
    </r>
    <r>
      <rPr>
        <sz val="10"/>
        <rFont val="Arial"/>
        <family val="2"/>
      </rPr>
      <t xml:space="preserve"> </t>
    </r>
  </si>
  <si>
    <r>
      <t>Data and P-Factor</t>
    </r>
    <r>
      <rPr>
        <sz val="10"/>
        <rFont val="Arial"/>
        <family val="2"/>
      </rPr>
      <t xml:space="preserve"> sheet according to the instruction provided. The recorded values facilitate other possible analysis.</t>
    </r>
  </si>
  <si>
    <r>
      <t xml:space="preserve">The </t>
    </r>
    <r>
      <rPr>
        <b/>
        <sz val="10"/>
        <rFont val="Arial"/>
        <family val="2"/>
      </rPr>
      <t>ES Calc</t>
    </r>
    <r>
      <rPr>
        <sz val="10"/>
        <rFont val="Arial"/>
        <family val="2"/>
      </rPr>
      <t xml:space="preserve"> sheet is included to perform the necessary earned schedule calculations. No entry to these sheets is required.</t>
    </r>
  </si>
  <si>
    <r>
      <t>Table</t>
    </r>
    <r>
      <rPr>
        <sz val="10"/>
        <rFont val="Arial"/>
        <family val="2"/>
      </rPr>
      <t>. These results are available for additional analysis. The tasks identified as having potential future</t>
    </r>
  </si>
  <si>
    <r>
      <t xml:space="preserve">rework and present constraints or impediments are shown on the </t>
    </r>
    <r>
      <rPr>
        <b/>
        <sz val="10"/>
        <rFont val="Arial"/>
        <family val="2"/>
      </rPr>
      <t>Mgmt Review</t>
    </r>
    <r>
      <rPr>
        <sz val="10"/>
        <rFont val="Arial"/>
        <family val="2"/>
      </rPr>
      <t xml:space="preserve"> sheet. </t>
    </r>
  </si>
  <si>
    <r>
      <t>is accrued, it is entered into the subsequent planned periods through the planned completion. The</t>
    </r>
    <r>
      <rPr>
        <b/>
        <sz val="10"/>
        <rFont val="Arial"/>
        <family val="2"/>
      </rPr>
      <t xml:space="preserve"> Task PV @ PT</t>
    </r>
    <r>
      <rPr>
        <sz val="10"/>
        <rFont val="Arial"/>
        <family val="2"/>
      </rPr>
      <t xml:space="preserve"> sheet,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</si>
</sst>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0.0"/>
    <numFmt numFmtId="166" formatCode="0.0000"/>
    <numFmt numFmtId="167" formatCode="0.000000"/>
  </numFmts>
  <fonts count="28" x14ac:knownFonts="1">
    <font>
      <sz val="10"/>
      <name val="Arial"/>
    </font>
    <font>
      <sz val="10"/>
      <name val="Arial"/>
      <family val="2"/>
    </font>
    <font>
      <sz val="8"/>
      <name val="Arial"/>
      <family val="2"/>
    </font>
    <font>
      <b/>
      <sz val="14"/>
      <name val="Arial"/>
      <family val="2"/>
    </font>
    <font>
      <b/>
      <u/>
      <sz val="10"/>
      <name val="Arial"/>
      <family val="2"/>
    </font>
    <font>
      <b/>
      <i/>
      <sz val="12"/>
      <name val="Arial"/>
      <family val="2"/>
    </font>
    <font>
      <b/>
      <sz val="10"/>
      <name val="Arial"/>
      <family val="2"/>
    </font>
    <font>
      <b/>
      <u/>
      <sz val="14"/>
      <name val="Arial"/>
      <family val="2"/>
    </font>
    <font>
      <u/>
      <sz val="10"/>
      <name val="Arial"/>
      <family val="2"/>
    </font>
    <font>
      <u/>
      <sz val="10"/>
      <name val="Arial"/>
      <family val="2"/>
    </font>
    <font>
      <b/>
      <sz val="12"/>
      <name val="Arial"/>
      <family val="2"/>
    </font>
    <font>
      <b/>
      <sz val="12"/>
      <name val="Arial"/>
      <family val="2"/>
    </font>
    <font>
      <b/>
      <sz val="10"/>
      <name val="Arial"/>
      <family val="2"/>
    </font>
    <font>
      <sz val="10"/>
      <name val="Arial"/>
      <family val="2"/>
    </font>
    <font>
      <sz val="20"/>
      <name val="Arial"/>
      <family val="2"/>
    </font>
    <font>
      <sz val="18"/>
      <color indexed="12"/>
      <name val="Arial"/>
      <family val="2"/>
    </font>
    <font>
      <u/>
      <sz val="16"/>
      <name val="Arial"/>
      <family val="2"/>
    </font>
    <font>
      <sz val="18"/>
      <name val="Arial"/>
      <family val="2"/>
    </font>
    <font>
      <sz val="12"/>
      <name val="Arial"/>
      <family val="2"/>
    </font>
    <font>
      <sz val="20"/>
      <color indexed="15"/>
      <name val="Arial"/>
      <family val="2"/>
    </font>
    <font>
      <b/>
      <u/>
      <sz val="12"/>
      <name val="Arial"/>
      <family val="2"/>
    </font>
    <font>
      <sz val="10"/>
      <color indexed="16"/>
      <name val="Arial"/>
      <family val="2"/>
    </font>
    <font>
      <sz val="10"/>
      <color indexed="12"/>
      <name val="Arial"/>
      <family val="2"/>
    </font>
    <font>
      <b/>
      <u/>
      <sz val="10"/>
      <color indexed="12"/>
      <name val="Arial"/>
      <family val="2"/>
    </font>
    <font>
      <sz val="10"/>
      <color indexed="12"/>
      <name val="Arial"/>
      <family val="2"/>
    </font>
    <font>
      <i/>
      <sz val="10"/>
      <name val="Arial"/>
      <family val="2"/>
    </font>
    <font>
      <b/>
      <sz val="10"/>
      <color indexed="10"/>
      <name val="Arial"/>
      <family val="2"/>
    </font>
    <font>
      <sz val="10"/>
      <color indexed="10"/>
      <name val="Arial"/>
      <family val="2"/>
    </font>
  </fonts>
  <fills count="41">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0"/>
        <bgColor indexed="64"/>
      </patternFill>
    </fill>
    <fill>
      <patternFill patternType="solid">
        <fgColor indexed="51"/>
        <bgColor indexed="64"/>
      </patternFill>
    </fill>
    <fill>
      <patternFill patternType="solid">
        <fgColor indexed="10"/>
        <bgColor indexed="64"/>
      </patternFill>
    </fill>
    <fill>
      <patternFill patternType="solid">
        <fgColor indexed="11"/>
        <bgColor indexed="64"/>
      </patternFill>
    </fill>
    <fill>
      <patternFill patternType="lightGray">
        <bgColor indexed="49"/>
      </patternFill>
    </fill>
    <fill>
      <patternFill patternType="darkTrellis">
        <bgColor indexed="11"/>
      </patternFill>
    </fill>
    <fill>
      <patternFill patternType="gray125">
        <bgColor indexed="41"/>
      </patternFill>
    </fill>
    <fill>
      <patternFill patternType="solid">
        <fgColor indexed="13"/>
        <bgColor indexed="64"/>
      </patternFill>
    </fill>
    <fill>
      <patternFill patternType="solid">
        <fgColor indexed="62"/>
        <bgColor indexed="64"/>
      </patternFill>
    </fill>
    <fill>
      <patternFill patternType="solid">
        <fgColor indexed="50"/>
        <bgColor indexed="64"/>
      </patternFill>
    </fill>
    <fill>
      <patternFill patternType="gray125">
        <bgColor indexed="22"/>
      </patternFill>
    </fill>
    <fill>
      <patternFill patternType="solid">
        <fgColor indexed="49"/>
        <bgColor indexed="64"/>
      </patternFill>
    </fill>
    <fill>
      <patternFill patternType="solid">
        <fgColor indexed="22"/>
        <bgColor indexed="64"/>
      </patternFill>
    </fill>
    <fill>
      <patternFill patternType="lightTrellis">
        <bgColor indexed="49"/>
      </patternFill>
    </fill>
    <fill>
      <patternFill patternType="solid">
        <fgColor indexed="12"/>
        <bgColor indexed="64"/>
      </patternFill>
    </fill>
    <fill>
      <patternFill patternType="solid">
        <fgColor indexed="15"/>
        <bgColor indexed="64"/>
      </patternFill>
    </fill>
    <fill>
      <patternFill patternType="darkGrid">
        <bgColor indexed="50"/>
      </patternFill>
    </fill>
    <fill>
      <patternFill patternType="lightDown">
        <bgColor indexed="42"/>
      </patternFill>
    </fill>
    <fill>
      <patternFill patternType="darkGrid">
        <bgColor indexed="47"/>
      </patternFill>
    </fill>
    <fill>
      <patternFill patternType="solid">
        <fgColor indexed="52"/>
        <bgColor indexed="64"/>
      </patternFill>
    </fill>
    <fill>
      <patternFill patternType="lightTrellis">
        <bgColor indexed="42"/>
      </patternFill>
    </fill>
    <fill>
      <patternFill patternType="lightTrellis">
        <bgColor indexed="40"/>
      </patternFill>
    </fill>
    <fill>
      <patternFill patternType="darkGrid">
        <bgColor indexed="10"/>
      </patternFill>
    </fill>
    <fill>
      <patternFill patternType="darkGrid">
        <bgColor indexed="49"/>
      </patternFill>
    </fill>
    <fill>
      <patternFill patternType="solid">
        <fgColor rgb="FFFFFF00"/>
        <bgColor indexed="64"/>
      </patternFill>
    </fill>
    <fill>
      <patternFill patternType="solid">
        <fgColor rgb="FFFF9900"/>
        <bgColor indexed="64"/>
      </patternFill>
    </fill>
    <fill>
      <patternFill patternType="solid">
        <fgColor rgb="FF00FFFF"/>
        <bgColor indexed="64"/>
      </patternFill>
    </fill>
    <fill>
      <patternFill patternType="solid">
        <fgColor rgb="FFCCFFCC"/>
        <bgColor indexed="64"/>
      </patternFill>
    </fill>
    <fill>
      <patternFill patternType="solid">
        <fgColor rgb="FF99CC00"/>
        <bgColor indexed="64"/>
      </patternFill>
    </fill>
    <fill>
      <patternFill patternType="solid">
        <fgColor rgb="FFFFCC99"/>
        <bgColor indexed="64"/>
      </patternFill>
    </fill>
    <fill>
      <patternFill patternType="gray125">
        <bgColor rgb="FFFFCC99"/>
      </patternFill>
    </fill>
    <fill>
      <patternFill patternType="solid">
        <fgColor rgb="FF00CCFF"/>
        <bgColor indexed="64"/>
      </patternFill>
    </fill>
    <fill>
      <patternFill patternType="solid">
        <fgColor rgb="FFFF7C80"/>
        <bgColor indexed="64"/>
      </patternFill>
    </fill>
  </fills>
  <borders count="44">
    <border>
      <left/>
      <right/>
      <top/>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thin">
        <color indexed="64"/>
      </top>
      <bottom/>
      <diagonal/>
    </border>
    <border>
      <left/>
      <right/>
      <top style="thick">
        <color indexed="64"/>
      </top>
      <bottom style="thick">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thin">
        <color indexed="64"/>
      </left>
      <right style="thin">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style="thick">
        <color indexed="64"/>
      </right>
      <top style="medium">
        <color indexed="64"/>
      </top>
      <bottom/>
      <diagonal/>
    </border>
    <border>
      <left/>
      <right style="mediumDashed">
        <color indexed="64"/>
      </right>
      <top/>
      <bottom/>
      <diagonal/>
    </border>
    <border>
      <left style="dashed">
        <color indexed="64"/>
      </left>
      <right style="thick">
        <color indexed="64"/>
      </right>
      <top/>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379">
    <xf numFmtId="0" fontId="0" fillId="0" borderId="0" xfId="0"/>
    <xf numFmtId="0" fontId="0" fillId="2" borderId="1" xfId="0" applyFill="1" applyBorder="1" applyAlignment="1">
      <alignment horizontal="center"/>
    </xf>
    <xf numFmtId="0" fontId="5" fillId="3" borderId="2" xfId="0" applyFont="1" applyFill="1" applyBorder="1" applyAlignment="1">
      <alignment horizontal="center"/>
    </xf>
    <xf numFmtId="14" fontId="3" fillId="4" borderId="3" xfId="0" applyNumberFormat="1" applyFont="1" applyFill="1" applyBorder="1" applyAlignment="1">
      <alignment horizontal="centerContinuous"/>
    </xf>
    <xf numFmtId="0" fontId="3" fillId="4" borderId="4" xfId="0" applyFont="1" applyFill="1" applyBorder="1" applyAlignment="1">
      <alignment horizontal="centerContinuous"/>
    </xf>
    <xf numFmtId="14" fontId="3" fillId="4" borderId="4" xfId="0" applyNumberFormat="1" applyFont="1" applyFill="1" applyBorder="1" applyAlignment="1">
      <alignment horizontal="centerContinuous"/>
    </xf>
    <xf numFmtId="0" fontId="4" fillId="2" borderId="5" xfId="0" applyFont="1" applyFill="1" applyBorder="1" applyAlignment="1">
      <alignment horizontal="center"/>
    </xf>
    <xf numFmtId="0" fontId="6" fillId="5" borderId="3" xfId="0" applyFont="1" applyFill="1" applyBorder="1" applyAlignment="1">
      <alignment horizontal="center"/>
    </xf>
    <xf numFmtId="0" fontId="0" fillId="6" borderId="4"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0" xfId="0" applyAlignment="1">
      <alignment horizontal="center"/>
    </xf>
    <xf numFmtId="0" fontId="4" fillId="2" borderId="6" xfId="0" applyFont="1" applyFill="1" applyBorder="1" applyAlignment="1">
      <alignment horizontal="center"/>
    </xf>
    <xf numFmtId="0" fontId="4" fillId="5" borderId="5" xfId="0" applyFont="1" applyFill="1" applyBorder="1" applyAlignment="1">
      <alignment horizontal="center"/>
    </xf>
    <xf numFmtId="0" fontId="0" fillId="4" borderId="4" xfId="0" applyFill="1" applyBorder="1"/>
    <xf numFmtId="0" fontId="0" fillId="4" borderId="4" xfId="0"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0" fillId="6" borderId="4" xfId="0" applyFill="1" applyBorder="1"/>
    <xf numFmtId="0" fontId="4" fillId="2" borderId="3" xfId="0" applyFont="1" applyFill="1" applyBorder="1" applyAlignment="1">
      <alignment horizontal="center"/>
    </xf>
    <xf numFmtId="0" fontId="0" fillId="2" borderId="5" xfId="0" applyFill="1" applyBorder="1" applyAlignment="1">
      <alignment horizontal="center"/>
    </xf>
    <xf numFmtId="164" fontId="3" fillId="4" borderId="4" xfId="0" applyNumberFormat="1" applyFont="1" applyFill="1" applyBorder="1" applyAlignment="1">
      <alignment horizontal="center"/>
    </xf>
    <xf numFmtId="164" fontId="0" fillId="6" borderId="4" xfId="0" applyNumberFormat="1" applyFill="1" applyBorder="1" applyAlignment="1">
      <alignment horizontal="center"/>
    </xf>
    <xf numFmtId="164" fontId="4" fillId="2" borderId="8" xfId="0" applyNumberFormat="1" applyFont="1" applyFill="1" applyBorder="1" applyAlignment="1">
      <alignment horizontal="center"/>
    </xf>
    <xf numFmtId="164" fontId="0" fillId="0" borderId="0" xfId="0" applyNumberFormat="1" applyAlignment="1">
      <alignment horizontal="center"/>
    </xf>
    <xf numFmtId="164" fontId="0" fillId="4" borderId="4" xfId="0" applyNumberFormat="1" applyFill="1" applyBorder="1" applyAlignment="1">
      <alignment horizontal="center"/>
    </xf>
    <xf numFmtId="165" fontId="0" fillId="4" borderId="4" xfId="0" applyNumberFormat="1" applyFill="1" applyBorder="1" applyAlignment="1">
      <alignment horizontal="center"/>
    </xf>
    <xf numFmtId="165" fontId="0" fillId="6" borderId="4" xfId="0" applyNumberFormat="1" applyFill="1" applyBorder="1" applyAlignment="1">
      <alignment horizontal="center"/>
    </xf>
    <xf numFmtId="165" fontId="0" fillId="0" borderId="0" xfId="0" applyNumberFormat="1" applyAlignment="1">
      <alignment horizontal="center"/>
    </xf>
    <xf numFmtId="164" fontId="4" fillId="2" borderId="4" xfId="0" applyNumberFormat="1" applyFont="1" applyFill="1" applyBorder="1" applyAlignment="1">
      <alignment horizontal="center"/>
    </xf>
    <xf numFmtId="0" fontId="4" fillId="2" borderId="4" xfId="0" applyFont="1" applyFill="1" applyBorder="1" applyAlignment="1">
      <alignment horizontal="center"/>
    </xf>
    <xf numFmtId="165" fontId="0" fillId="2" borderId="1" xfId="0" applyNumberFormat="1" applyFill="1" applyBorder="1" applyAlignment="1">
      <alignment horizontal="center"/>
    </xf>
    <xf numFmtId="165" fontId="0" fillId="2" borderId="9" xfId="0" applyNumberFormat="1" applyFill="1" applyBorder="1" applyAlignment="1">
      <alignment horizontal="center"/>
    </xf>
    <xf numFmtId="0" fontId="4" fillId="7" borderId="10" xfId="0" applyFont="1" applyFill="1" applyBorder="1" applyAlignment="1">
      <alignment horizontal="center"/>
    </xf>
    <xf numFmtId="0" fontId="0" fillId="7" borderId="0" xfId="0" applyFill="1"/>
    <xf numFmtId="0" fontId="0" fillId="0" borderId="0" xfId="0" applyFill="1"/>
    <xf numFmtId="0" fontId="7" fillId="4" borderId="11" xfId="0" applyFont="1" applyFill="1" applyBorder="1" applyAlignment="1">
      <alignment horizontal="centerContinuous" vertical="center"/>
    </xf>
    <xf numFmtId="0" fontId="0" fillId="4" borderId="11" xfId="0" applyFill="1" applyBorder="1"/>
    <xf numFmtId="0" fontId="0" fillId="4" borderId="12" xfId="0" applyFill="1" applyBorder="1"/>
    <xf numFmtId="0" fontId="7" fillId="7" borderId="13" xfId="0" applyFont="1" applyFill="1" applyBorder="1" applyAlignment="1">
      <alignment horizontal="centerContinuous" vertical="center"/>
    </xf>
    <xf numFmtId="0" fontId="0" fillId="4" borderId="9" xfId="0" applyFill="1" applyBorder="1"/>
    <xf numFmtId="165" fontId="4" fillId="2" borderId="4" xfId="0" applyNumberFormat="1" applyFont="1" applyFill="1" applyBorder="1" applyAlignment="1">
      <alignment horizontal="center"/>
    </xf>
    <xf numFmtId="0" fontId="11" fillId="8" borderId="14" xfId="0" applyFont="1" applyFill="1" applyBorder="1" applyAlignment="1">
      <alignment horizontal="center"/>
    </xf>
    <xf numFmtId="0" fontId="12" fillId="4" borderId="15" xfId="0" applyFont="1" applyFill="1" applyBorder="1" applyAlignment="1">
      <alignment horizontal="right"/>
    </xf>
    <xf numFmtId="0" fontId="12" fillId="4" borderId="16" xfId="0" applyFont="1" applyFill="1" applyBorder="1" applyAlignment="1">
      <alignment horizontal="right"/>
    </xf>
    <xf numFmtId="165" fontId="0" fillId="4" borderId="17" xfId="0" applyNumberFormat="1" applyFill="1" applyBorder="1" applyAlignment="1">
      <alignment horizontal="center"/>
    </xf>
    <xf numFmtId="0" fontId="12" fillId="4" borderId="7" xfId="0" applyFont="1" applyFill="1" applyBorder="1" applyAlignment="1">
      <alignment horizontal="right"/>
    </xf>
    <xf numFmtId="165" fontId="0" fillId="4" borderId="10" xfId="0" applyNumberFormat="1" applyFill="1" applyBorder="1" applyAlignment="1">
      <alignment horizontal="center"/>
    </xf>
    <xf numFmtId="165" fontId="4" fillId="2" borderId="9" xfId="0" applyNumberFormat="1" applyFont="1" applyFill="1" applyBorder="1" applyAlignment="1">
      <alignment horizontal="center"/>
    </xf>
    <xf numFmtId="165" fontId="0" fillId="4" borderId="18" xfId="0" applyNumberFormat="1" applyFill="1" applyBorder="1" applyAlignment="1">
      <alignment horizontal="center"/>
    </xf>
    <xf numFmtId="165" fontId="6" fillId="7" borderId="3" xfId="0" applyNumberFormat="1" applyFont="1" applyFill="1" applyBorder="1" applyAlignment="1">
      <alignment horizontal="center"/>
    </xf>
    <xf numFmtId="165" fontId="6" fillId="7" borderId="9" xfId="0" applyNumberFormat="1" applyFont="1" applyFill="1" applyBorder="1" applyAlignment="1">
      <alignment horizontal="center"/>
    </xf>
    <xf numFmtId="0" fontId="0" fillId="6" borderId="3" xfId="0" applyFill="1" applyBorder="1" applyAlignment="1"/>
    <xf numFmtId="0" fontId="0" fillId="7" borderId="19" xfId="0" applyFill="1" applyBorder="1"/>
    <xf numFmtId="0" fontId="4" fillId="7" borderId="20" xfId="0" applyFont="1" applyFill="1" applyBorder="1" applyAlignment="1">
      <alignment horizontal="center"/>
    </xf>
    <xf numFmtId="0" fontId="8" fillId="5" borderId="21" xfId="0" applyFont="1" applyFill="1" applyBorder="1" applyAlignment="1">
      <alignment horizontal="center"/>
    </xf>
    <xf numFmtId="0" fontId="8" fillId="5" borderId="11" xfId="0" applyFont="1" applyFill="1" applyBorder="1" applyAlignment="1">
      <alignment horizontal="center"/>
    </xf>
    <xf numFmtId="0" fontId="9" fillId="5" borderId="11" xfId="0" applyFont="1" applyFill="1" applyBorder="1" applyAlignment="1">
      <alignment horizontal="center"/>
    </xf>
    <xf numFmtId="0" fontId="9" fillId="5" borderId="12" xfId="0" applyFont="1" applyFill="1" applyBorder="1" applyAlignment="1">
      <alignment horizontal="center"/>
    </xf>
    <xf numFmtId="0" fontId="4" fillId="4" borderId="15" xfId="0" applyFont="1" applyFill="1" applyBorder="1" applyAlignment="1">
      <alignment horizontal="centerContinuous"/>
    </xf>
    <xf numFmtId="0" fontId="4" fillId="4" borderId="18" xfId="0" applyFont="1" applyFill="1" applyBorder="1" applyAlignment="1">
      <alignment horizontal="centerContinuous"/>
    </xf>
    <xf numFmtId="0" fontId="6" fillId="4" borderId="16" xfId="0" applyFont="1" applyFill="1" applyBorder="1" applyAlignment="1">
      <alignment horizontal="center"/>
    </xf>
    <xf numFmtId="0" fontId="6" fillId="4" borderId="7" xfId="0" applyFont="1" applyFill="1" applyBorder="1" applyAlignment="1">
      <alignment horizontal="center"/>
    </xf>
    <xf numFmtId="165" fontId="0" fillId="9" borderId="17" xfId="0" applyNumberFormat="1" applyFill="1" applyBorder="1" applyAlignment="1">
      <alignment horizontal="center"/>
    </xf>
    <xf numFmtId="165" fontId="0" fillId="9" borderId="10" xfId="0" applyNumberFormat="1" applyFill="1" applyBorder="1" applyAlignment="1">
      <alignment horizontal="center"/>
    </xf>
    <xf numFmtId="0" fontId="6" fillId="5" borderId="15" xfId="0" applyFont="1" applyFill="1" applyBorder="1" applyAlignment="1">
      <alignment horizontal="center"/>
    </xf>
    <xf numFmtId="0" fontId="6" fillId="5" borderId="16" xfId="0" applyFont="1" applyFill="1" applyBorder="1" applyAlignment="1">
      <alignment horizontal="center"/>
    </xf>
    <xf numFmtId="0" fontId="6" fillId="5" borderId="7" xfId="0" applyFont="1" applyFill="1" applyBorder="1" applyAlignment="1">
      <alignment horizontal="center"/>
    </xf>
    <xf numFmtId="14" fontId="0" fillId="5" borderId="17" xfId="0" applyNumberFormat="1" applyFill="1" applyBorder="1" applyAlignment="1">
      <alignment horizontal="center"/>
    </xf>
    <xf numFmtId="165" fontId="0" fillId="2" borderId="4" xfId="0" applyNumberFormat="1" applyFill="1" applyBorder="1" applyAlignment="1">
      <alignment horizontal="center"/>
    </xf>
    <xf numFmtId="165" fontId="0" fillId="5" borderId="4" xfId="0" applyNumberFormat="1" applyFill="1" applyBorder="1" applyAlignment="1">
      <alignment horizontal="center"/>
    </xf>
    <xf numFmtId="14" fontId="0" fillId="5" borderId="22" xfId="0" applyNumberFormat="1" applyFill="1" applyBorder="1" applyAlignment="1">
      <alignment horizontal="center"/>
    </xf>
    <xf numFmtId="166" fontId="0" fillId="5" borderId="10" xfId="0" applyNumberFormat="1" applyFill="1" applyBorder="1" applyAlignment="1">
      <alignment horizontal="center"/>
    </xf>
    <xf numFmtId="164" fontId="10" fillId="3" borderId="23" xfId="0" applyNumberFormat="1" applyFont="1" applyFill="1" applyBorder="1" applyAlignment="1">
      <alignment horizontal="center"/>
    </xf>
    <xf numFmtId="164" fontId="10" fillId="8" borderId="24" xfId="0" applyNumberFormat="1" applyFont="1" applyFill="1" applyBorder="1" applyAlignment="1">
      <alignment horizontal="center"/>
    </xf>
    <xf numFmtId="164" fontId="0" fillId="10" borderId="6" xfId="0" applyNumberFormat="1" applyFill="1" applyBorder="1" applyAlignment="1">
      <alignment horizontal="center"/>
    </xf>
    <xf numFmtId="166" fontId="0" fillId="0" borderId="0" xfId="0" applyNumberFormat="1"/>
    <xf numFmtId="0" fontId="4" fillId="11" borderId="6" xfId="0" applyFont="1" applyFill="1" applyBorder="1" applyAlignment="1">
      <alignment horizontal="center"/>
    </xf>
    <xf numFmtId="165" fontId="0" fillId="11" borderId="1" xfId="0" applyNumberFormat="1" applyFill="1" applyBorder="1" applyAlignment="1">
      <alignment horizontal="center"/>
    </xf>
    <xf numFmtId="0" fontId="0" fillId="8" borderId="18" xfId="0" applyFill="1" applyBorder="1"/>
    <xf numFmtId="0" fontId="0" fillId="8" borderId="17" xfId="0" applyFill="1" applyBorder="1"/>
    <xf numFmtId="0" fontId="14" fillId="2" borderId="0" xfId="0" applyFont="1" applyFill="1" applyAlignment="1">
      <alignment horizontal="centerContinuous" vertical="center"/>
    </xf>
    <xf numFmtId="0" fontId="4" fillId="11"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8" fillId="11" borderId="0" xfId="0" applyFont="1" applyFill="1"/>
    <xf numFmtId="0" fontId="9" fillId="0" borderId="0" xfId="0" applyFont="1"/>
    <xf numFmtId="0" fontId="0" fillId="5" borderId="25" xfId="0" applyFill="1" applyBorder="1" applyProtection="1">
      <protection locked="0"/>
    </xf>
    <xf numFmtId="0" fontId="0" fillId="5" borderId="31" xfId="0" applyFill="1" applyBorder="1" applyProtection="1">
      <protection locked="0"/>
    </xf>
    <xf numFmtId="0" fontId="0" fillId="0" borderId="0" xfId="0" applyProtection="1">
      <protection locked="0"/>
    </xf>
    <xf numFmtId="0" fontId="0" fillId="7" borderId="32" xfId="0" applyFill="1" applyBorder="1" applyProtection="1">
      <protection locked="0"/>
    </xf>
    <xf numFmtId="0" fontId="0" fillId="0" borderId="0" xfId="0" applyFill="1" applyAlignment="1"/>
    <xf numFmtId="0" fontId="0" fillId="0" borderId="0" xfId="0" applyFill="1" applyBorder="1" applyAlignment="1"/>
    <xf numFmtId="0" fontId="0" fillId="0" borderId="0" xfId="0" applyAlignment="1"/>
    <xf numFmtId="0" fontId="0" fillId="0" borderId="0" xfId="0" applyFill="1" applyProtection="1"/>
    <xf numFmtId="0" fontId="7" fillId="7" borderId="13" xfId="0" applyFont="1" applyFill="1" applyBorder="1" applyAlignment="1" applyProtection="1">
      <alignment horizontal="centerContinuous" vertical="center"/>
    </xf>
    <xf numFmtId="0" fontId="4" fillId="7" borderId="20" xfId="0" applyFont="1" applyFill="1" applyBorder="1" applyAlignment="1" applyProtection="1">
      <alignment horizontal="center"/>
    </xf>
    <xf numFmtId="0" fontId="0" fillId="7" borderId="19" xfId="0" applyFill="1" applyBorder="1" applyProtection="1"/>
    <xf numFmtId="0" fontId="0" fillId="7" borderId="32" xfId="0" applyFill="1" applyBorder="1" applyProtection="1"/>
    <xf numFmtId="0" fontId="0" fillId="7" borderId="0" xfId="0" applyFill="1" applyProtection="1"/>
    <xf numFmtId="0" fontId="0" fillId="15" borderId="0" xfId="0" applyFill="1" applyAlignment="1" applyProtection="1">
      <alignment horizontal="center"/>
      <protection locked="0"/>
    </xf>
    <xf numFmtId="0" fontId="1" fillId="10" borderId="5" xfId="0" applyFont="1" applyFill="1" applyBorder="1" applyAlignment="1">
      <alignment horizontal="center"/>
    </xf>
    <xf numFmtId="0" fontId="1" fillId="10" borderId="1" xfId="0" applyFont="1" applyFill="1" applyBorder="1" applyAlignment="1">
      <alignment horizontal="center"/>
    </xf>
    <xf numFmtId="0" fontId="0" fillId="6" borderId="21" xfId="0" applyFill="1" applyBorder="1" applyAlignment="1">
      <alignment horizontal="center"/>
    </xf>
    <xf numFmtId="0" fontId="0" fillId="6" borderId="12" xfId="0" applyFill="1" applyBorder="1" applyAlignment="1">
      <alignment horizontal="center"/>
    </xf>
    <xf numFmtId="0" fontId="4" fillId="6" borderId="31" xfId="0" applyFont="1" applyFill="1" applyBorder="1" applyAlignment="1">
      <alignment horizontal="center"/>
    </xf>
    <xf numFmtId="0" fontId="4" fillId="6" borderId="29" xfId="0" applyFont="1" applyFill="1" applyBorder="1" applyAlignment="1">
      <alignment horizontal="center"/>
    </xf>
    <xf numFmtId="0" fontId="4" fillId="6" borderId="30" xfId="0" applyFont="1" applyFill="1" applyBorder="1" applyAlignment="1">
      <alignment horizontal="center"/>
    </xf>
    <xf numFmtId="0" fontId="0" fillId="6" borderId="12" xfId="0" applyFill="1" applyBorder="1" applyAlignment="1" applyProtection="1">
      <alignment horizontal="center"/>
      <protection locked="0"/>
    </xf>
    <xf numFmtId="0" fontId="0" fillId="6" borderId="30" xfId="0" applyFill="1" applyBorder="1" applyAlignment="1" applyProtection="1">
      <alignment horizontal="center"/>
      <protection locked="0"/>
    </xf>
    <xf numFmtId="0" fontId="7" fillId="4" borderId="14" xfId="0" applyFont="1" applyFill="1" applyBorder="1" applyAlignment="1">
      <alignment horizontal="centerContinuous" vertical="center"/>
    </xf>
    <xf numFmtId="0" fontId="0" fillId="6" borderId="11" xfId="0" applyFill="1" applyBorder="1" applyAlignment="1">
      <alignment horizontal="center"/>
    </xf>
    <xf numFmtId="0" fontId="4" fillId="6" borderId="0" xfId="0" applyFont="1" applyFill="1" applyBorder="1" applyAlignment="1">
      <alignment horizontal="center"/>
    </xf>
    <xf numFmtId="0" fontId="0" fillId="6" borderId="25" xfId="0" applyFill="1" applyBorder="1"/>
    <xf numFmtId="0" fontId="0" fillId="12" borderId="0" xfId="0" applyFill="1" applyProtection="1"/>
    <xf numFmtId="0" fontId="0" fillId="16" borderId="0" xfId="0" applyFill="1" applyProtection="1"/>
    <xf numFmtId="0" fontId="14" fillId="17" borderId="0" xfId="0" applyFont="1" applyFill="1" applyAlignment="1" applyProtection="1">
      <alignment horizontal="centerContinuous"/>
    </xf>
    <xf numFmtId="0" fontId="0" fillId="17" borderId="0" xfId="0" applyFill="1" applyAlignment="1" applyProtection="1">
      <alignment horizontal="centerContinuous"/>
    </xf>
    <xf numFmtId="0" fontId="0" fillId="18" borderId="0" xfId="0" applyFill="1" applyProtection="1"/>
    <xf numFmtId="0" fontId="0" fillId="2" borderId="0" xfId="0" applyFill="1" applyProtection="1"/>
    <xf numFmtId="0" fontId="0" fillId="0" borderId="0" xfId="0" applyProtection="1"/>
    <xf numFmtId="0" fontId="6" fillId="6" borderId="12" xfId="0" applyFont="1" applyFill="1" applyBorder="1" applyAlignment="1">
      <alignment horizontal="center"/>
    </xf>
    <xf numFmtId="0" fontId="0" fillId="6" borderId="31" xfId="0" applyFill="1" applyBorder="1" applyAlignment="1">
      <alignment horizontal="center"/>
    </xf>
    <xf numFmtId="0" fontId="15" fillId="20" borderId="0" xfId="0" applyFont="1" applyFill="1" applyAlignment="1" applyProtection="1">
      <alignment horizontal="centerContinuous"/>
    </xf>
    <xf numFmtId="14" fontId="0" fillId="15" borderId="0" xfId="0" applyNumberFormat="1" applyFill="1" applyAlignment="1" applyProtection="1">
      <alignment horizontal="center"/>
      <protection locked="0"/>
    </xf>
    <xf numFmtId="1" fontId="0" fillId="15" borderId="0" xfId="0" applyNumberFormat="1" applyFill="1" applyAlignment="1" applyProtection="1">
      <alignment horizontal="center"/>
      <protection locked="0"/>
    </xf>
    <xf numFmtId="14" fontId="0" fillId="6" borderId="0" xfId="0" applyNumberFormat="1" applyFill="1" applyAlignment="1" applyProtection="1">
      <alignment horizontal="center"/>
      <protection locked="0"/>
    </xf>
    <xf numFmtId="1" fontId="0" fillId="5" borderId="1" xfId="0" applyNumberFormat="1" applyFill="1" applyBorder="1" applyAlignment="1">
      <alignment horizontal="center"/>
    </xf>
    <xf numFmtId="14" fontId="0" fillId="5" borderId="33" xfId="0" applyNumberFormat="1" applyFill="1" applyBorder="1" applyProtection="1">
      <protection locked="0"/>
    </xf>
    <xf numFmtId="14" fontId="0" fillId="5" borderId="25" xfId="0" applyNumberFormat="1" applyFill="1" applyBorder="1" applyProtection="1">
      <protection locked="0"/>
    </xf>
    <xf numFmtId="14" fontId="0" fillId="6" borderId="12" xfId="0" applyNumberFormat="1" applyFill="1" applyBorder="1" applyAlignment="1" applyProtection="1">
      <alignment horizontal="center"/>
      <protection locked="0"/>
    </xf>
    <xf numFmtId="14" fontId="0" fillId="6" borderId="30" xfId="0" applyNumberFormat="1" applyFill="1" applyBorder="1" applyAlignment="1" applyProtection="1">
      <alignment horizontal="center"/>
      <protection locked="0"/>
    </xf>
    <xf numFmtId="164" fontId="0" fillId="5" borderId="0" xfId="0" applyNumberFormat="1" applyFill="1" applyAlignment="1" applyProtection="1">
      <alignment horizontal="center"/>
      <protection locked="0"/>
    </xf>
    <xf numFmtId="165" fontId="4" fillId="2" borderId="36" xfId="0" applyNumberFormat="1" applyFont="1" applyFill="1" applyBorder="1" applyAlignment="1">
      <alignment horizontal="center"/>
    </xf>
    <xf numFmtId="165" fontId="0" fillId="9" borderId="0" xfId="0" applyNumberFormat="1" applyFill="1" applyAlignment="1">
      <alignment horizontal="center"/>
    </xf>
    <xf numFmtId="0" fontId="14" fillId="20" borderId="0" xfId="0" applyFont="1" applyFill="1" applyAlignment="1">
      <alignment horizontal="centerContinuous"/>
    </xf>
    <xf numFmtId="0" fontId="0" fillId="20" borderId="0" xfId="0" applyFill="1" applyAlignment="1">
      <alignment horizontal="centerContinuous"/>
    </xf>
    <xf numFmtId="0" fontId="0" fillId="2" borderId="0" xfId="0" applyFill="1"/>
    <xf numFmtId="0" fontId="13" fillId="2" borderId="0" xfId="0" applyFont="1" applyFill="1"/>
    <xf numFmtId="0" fontId="6" fillId="2" borderId="0" xfId="0" applyFont="1" applyFill="1"/>
    <xf numFmtId="0" fontId="0" fillId="21" borderId="0" xfId="0" applyFill="1"/>
    <xf numFmtId="0" fontId="19" fillId="22" borderId="0" xfId="0" applyFont="1" applyFill="1" applyAlignment="1">
      <alignment horizontal="centerContinuous"/>
    </xf>
    <xf numFmtId="0" fontId="0" fillId="22" borderId="0" xfId="0" applyFill="1" applyAlignment="1">
      <alignment horizontal="centerContinuous"/>
    </xf>
    <xf numFmtId="0" fontId="4" fillId="5" borderId="24" xfId="0" applyFont="1" applyFill="1" applyBorder="1" applyAlignment="1">
      <alignment horizontal="center"/>
    </xf>
    <xf numFmtId="0" fontId="4" fillId="23" borderId="24" xfId="0" applyFont="1" applyFill="1" applyBorder="1" applyAlignment="1">
      <alignment horizontal="center"/>
    </xf>
    <xf numFmtId="0" fontId="4" fillId="7" borderId="24" xfId="0" applyFont="1" applyFill="1" applyBorder="1" applyAlignment="1">
      <alignment horizontal="center"/>
    </xf>
    <xf numFmtId="165" fontId="4" fillId="2" borderId="24" xfId="0" applyNumberFormat="1" applyFont="1" applyFill="1" applyBorder="1" applyAlignment="1">
      <alignment horizontal="center"/>
    </xf>
    <xf numFmtId="165" fontId="4" fillId="2" borderId="26" xfId="0" applyNumberFormat="1" applyFont="1" applyFill="1" applyBorder="1" applyAlignment="1">
      <alignment horizontal="center"/>
    </xf>
    <xf numFmtId="0" fontId="4" fillId="10" borderId="14" xfId="0" applyFont="1" applyFill="1" applyBorder="1" applyAlignment="1">
      <alignment horizontal="center"/>
    </xf>
    <xf numFmtId="0" fontId="0" fillId="21" borderId="0" xfId="0" applyFill="1" applyAlignment="1">
      <alignment horizontal="center"/>
    </xf>
    <xf numFmtId="0" fontId="6" fillId="7" borderId="0" xfId="0" applyFont="1" applyFill="1" applyAlignment="1">
      <alignment horizontal="center"/>
    </xf>
    <xf numFmtId="0" fontId="0" fillId="5" borderId="0" xfId="0" applyFill="1"/>
    <xf numFmtId="0" fontId="4" fillId="11" borderId="24" xfId="0" applyFont="1" applyFill="1" applyBorder="1" applyAlignment="1">
      <alignment horizontal="center"/>
    </xf>
    <xf numFmtId="0" fontId="0" fillId="0" borderId="0" xfId="0" applyFill="1" applyBorder="1"/>
    <xf numFmtId="0" fontId="19" fillId="0" borderId="0" xfId="0" applyFont="1" applyFill="1" applyBorder="1" applyAlignment="1">
      <alignment horizontal="centerContinuous"/>
    </xf>
    <xf numFmtId="0" fontId="0" fillId="0" borderId="0" xfId="0" applyFill="1" applyBorder="1" applyAlignment="1">
      <alignment horizontal="centerContinuous"/>
    </xf>
    <xf numFmtId="0" fontId="18" fillId="0" borderId="0" xfId="0" applyFont="1" applyFill="1" applyBorder="1" applyAlignment="1">
      <alignment horizontal="center" vertical="center"/>
    </xf>
    <xf numFmtId="0" fontId="0" fillId="24" borderId="0" xfId="0" applyFill="1" applyBorder="1"/>
    <xf numFmtId="0" fontId="0" fillId="0" borderId="0" xfId="0" applyNumberFormat="1"/>
    <xf numFmtId="2" fontId="0" fillId="0" borderId="0" xfId="0" applyNumberFormat="1" applyAlignment="1">
      <alignment horizontal="center"/>
    </xf>
    <xf numFmtId="1" fontId="6" fillId="5" borderId="37" xfId="0" applyNumberFormat="1" applyFont="1" applyFill="1" applyBorder="1" applyAlignment="1">
      <alignment horizontal="center" vertical="center"/>
    </xf>
    <xf numFmtId="1" fontId="6" fillId="5" borderId="38" xfId="0" applyNumberFormat="1" applyFont="1" applyFill="1" applyBorder="1" applyAlignment="1">
      <alignment horizontal="center" vertical="center"/>
    </xf>
    <xf numFmtId="0" fontId="6" fillId="5" borderId="38" xfId="0" applyFont="1" applyFill="1" applyBorder="1" applyAlignment="1">
      <alignment horizontal="center" vertical="center"/>
    </xf>
    <xf numFmtId="166" fontId="6" fillId="5" borderId="38" xfId="0" applyNumberFormat="1" applyFont="1" applyFill="1" applyBorder="1" applyAlignment="1">
      <alignment horizontal="center" vertical="center"/>
    </xf>
    <xf numFmtId="166" fontId="6" fillId="5" borderId="39" xfId="0" applyNumberFormat="1" applyFont="1" applyFill="1" applyBorder="1" applyAlignment="1">
      <alignment horizontal="center" vertical="center"/>
    </xf>
    <xf numFmtId="0" fontId="6" fillId="0" borderId="0" xfId="0" applyFont="1" applyAlignment="1">
      <alignment horizontal="center"/>
    </xf>
    <xf numFmtId="1" fontId="0" fillId="5" borderId="32" xfId="0" applyNumberFormat="1" applyFill="1" applyBorder="1" applyAlignment="1"/>
    <xf numFmtId="0" fontId="0" fillId="25" borderId="24" xfId="0" applyFill="1" applyBorder="1" applyAlignment="1">
      <alignment horizontal="center"/>
    </xf>
    <xf numFmtId="0" fontId="0" fillId="25" borderId="24" xfId="0" applyFill="1" applyBorder="1"/>
    <xf numFmtId="166" fontId="0" fillId="25" borderId="24" xfId="0" applyNumberFormat="1" applyFill="1" applyBorder="1"/>
    <xf numFmtId="1" fontId="0" fillId="5" borderId="24" xfId="0" applyNumberFormat="1" applyFill="1" applyBorder="1" applyAlignment="1">
      <alignment horizontal="center"/>
    </xf>
    <xf numFmtId="166" fontId="0" fillId="25" borderId="26" xfId="0" applyNumberFormat="1" applyFill="1" applyBorder="1"/>
    <xf numFmtId="1" fontId="0" fillId="2" borderId="20" xfId="0" applyNumberFormat="1" applyFill="1" applyBorder="1" applyAlignment="1"/>
    <xf numFmtId="0" fontId="0" fillId="20" borderId="34" xfId="0" applyFill="1" applyBorder="1" applyAlignment="1">
      <alignment horizontal="center"/>
    </xf>
    <xf numFmtId="1" fontId="0" fillId="20" borderId="27" xfId="0" applyNumberFormat="1" applyFill="1" applyBorder="1"/>
    <xf numFmtId="166" fontId="0" fillId="20" borderId="27" xfId="0" applyNumberFormat="1" applyFill="1" applyBorder="1"/>
    <xf numFmtId="166" fontId="21" fillId="20" borderId="27" xfId="0" applyNumberFormat="1" applyFont="1" applyFill="1" applyBorder="1"/>
    <xf numFmtId="166" fontId="22" fillId="20" borderId="27" xfId="0" applyNumberFormat="1" applyFont="1" applyFill="1" applyBorder="1"/>
    <xf numFmtId="1" fontId="21" fillId="20" borderId="27" xfId="0" applyNumberFormat="1" applyFont="1" applyFill="1" applyBorder="1" applyAlignment="1">
      <alignment horizontal="center"/>
    </xf>
    <xf numFmtId="166" fontId="22" fillId="20" borderId="40" xfId="0" applyNumberFormat="1" applyFont="1" applyFill="1" applyBorder="1"/>
    <xf numFmtId="1" fontId="0" fillId="0" borderId="0" xfId="0" applyNumberFormat="1" applyAlignment="1"/>
    <xf numFmtId="1" fontId="0" fillId="0" borderId="0" xfId="0" applyNumberFormat="1" applyAlignment="1">
      <alignment horizontal="center"/>
    </xf>
    <xf numFmtId="0" fontId="0" fillId="17" borderId="0" xfId="0" applyFill="1"/>
    <xf numFmtId="0" fontId="10" fillId="17" borderId="0" xfId="0" applyFont="1" applyFill="1" applyAlignment="1" applyProtection="1">
      <alignment horizontal="centerContinuous"/>
      <protection locked="0"/>
    </xf>
    <xf numFmtId="0" fontId="0" fillId="17" borderId="0" xfId="0" applyFill="1" applyAlignment="1">
      <alignment horizontal="centerContinuous"/>
    </xf>
    <xf numFmtId="0" fontId="10" fillId="17" borderId="0" xfId="0" applyFont="1" applyFill="1" applyAlignment="1">
      <alignment horizontal="centerContinuous"/>
    </xf>
    <xf numFmtId="0" fontId="6" fillId="0" borderId="0" xfId="0" applyFont="1" applyFill="1" applyAlignment="1">
      <alignment horizontal="center"/>
    </xf>
    <xf numFmtId="0" fontId="6" fillId="17" borderId="0" xfId="0" applyFont="1" applyFill="1" applyAlignment="1">
      <alignment horizontal="center"/>
    </xf>
    <xf numFmtId="0" fontId="0" fillId="17" borderId="0" xfId="0" applyFill="1" applyAlignment="1" applyProtection="1">
      <alignment horizontal="centerContinuous"/>
      <protection locked="0"/>
    </xf>
    <xf numFmtId="0" fontId="10" fillId="8" borderId="0" xfId="0" applyFont="1" applyFill="1" applyAlignment="1">
      <alignment horizontal="center"/>
    </xf>
    <xf numFmtId="0" fontId="0" fillId="5" borderId="0" xfId="0" applyFill="1" applyAlignment="1">
      <alignment horizontal="center"/>
    </xf>
    <xf numFmtId="0" fontId="4" fillId="5" borderId="0" xfId="0" applyFont="1" applyFill="1" applyAlignment="1">
      <alignment horizontal="center"/>
    </xf>
    <xf numFmtId="1" fontId="4" fillId="5" borderId="0" xfId="0" applyNumberFormat="1" applyFont="1" applyFill="1" applyAlignment="1">
      <alignment horizontal="center"/>
    </xf>
    <xf numFmtId="164" fontId="4" fillId="5" borderId="0" xfId="0" applyNumberFormat="1" applyFont="1" applyFill="1" applyAlignment="1">
      <alignment horizontal="center"/>
    </xf>
    <xf numFmtId="1" fontId="0" fillId="0" borderId="0" xfId="0" applyNumberFormat="1" applyFill="1" applyAlignment="1" applyProtection="1">
      <alignment horizontal="center"/>
    </xf>
    <xf numFmtId="164" fontId="0" fillId="0" borderId="0" xfId="0" applyNumberFormat="1" applyFill="1" applyAlignment="1" applyProtection="1">
      <alignment horizontal="center"/>
    </xf>
    <xf numFmtId="164" fontId="0" fillId="0" borderId="0" xfId="0" applyNumberFormat="1" applyFill="1" applyAlignment="1">
      <alignment horizontal="center"/>
    </xf>
    <xf numFmtId="0" fontId="0" fillId="2" borderId="0" xfId="0" applyFill="1" applyAlignment="1">
      <alignment horizontal="center"/>
    </xf>
    <xf numFmtId="0" fontId="0" fillId="26" borderId="0" xfId="0" applyFill="1" applyAlignment="1">
      <alignment horizontal="center"/>
    </xf>
    <xf numFmtId="0" fontId="10" fillId="2" borderId="0" xfId="0" applyFont="1" applyFill="1" applyAlignment="1">
      <alignment horizontal="centerContinuous"/>
    </xf>
    <xf numFmtId="0" fontId="0" fillId="2" borderId="0" xfId="0" applyFill="1" applyAlignment="1">
      <alignment horizontal="centerContinuous"/>
    </xf>
    <xf numFmtId="0" fontId="6" fillId="2" borderId="0" xfId="0" applyFont="1" applyFill="1" applyAlignment="1">
      <alignment horizontal="centerContinuous"/>
    </xf>
    <xf numFmtId="0" fontId="0" fillId="26" borderId="0" xfId="0" applyFill="1" applyAlignment="1" applyProtection="1">
      <alignment horizontal="center"/>
    </xf>
    <xf numFmtId="1" fontId="10" fillId="2" borderId="0" xfId="0" applyNumberFormat="1" applyFont="1" applyFill="1" applyAlignment="1" applyProtection="1">
      <alignment horizontal="center"/>
    </xf>
    <xf numFmtId="0" fontId="0" fillId="26" borderId="0" xfId="0" applyFill="1" applyProtection="1"/>
    <xf numFmtId="1" fontId="6" fillId="2" borderId="0" xfId="0" applyNumberFormat="1" applyFont="1" applyFill="1" applyAlignment="1" applyProtection="1">
      <alignment horizontal="center"/>
    </xf>
    <xf numFmtId="1" fontId="0" fillId="2" borderId="0" xfId="0" applyNumberFormat="1" applyFill="1" applyAlignment="1" applyProtection="1">
      <alignment horizontal="center"/>
    </xf>
    <xf numFmtId="0" fontId="4" fillId="2" borderId="0" xfId="0" applyFont="1" applyFill="1" applyAlignment="1">
      <alignment horizontal="center"/>
    </xf>
    <xf numFmtId="0" fontId="4" fillId="2" borderId="0" xfId="0" applyFont="1" applyFill="1" applyAlignment="1">
      <alignment horizontal="centerContinuous"/>
    </xf>
    <xf numFmtId="1" fontId="4" fillId="2" borderId="0" xfId="0" applyNumberFormat="1" applyFont="1" applyFill="1" applyAlignment="1" applyProtection="1">
      <alignment horizontal="center"/>
    </xf>
    <xf numFmtId="14" fontId="0" fillId="15" borderId="0" xfId="0" applyNumberFormat="1" applyFill="1" applyAlignment="1" applyProtection="1">
      <alignment horizontal="center"/>
    </xf>
    <xf numFmtId="1" fontId="6" fillId="15" borderId="0" xfId="0" applyNumberFormat="1" applyFont="1" applyFill="1" applyAlignment="1" applyProtection="1">
      <alignment horizontal="center"/>
    </xf>
    <xf numFmtId="1" fontId="0" fillId="0" borderId="0" xfId="0" applyNumberFormat="1" applyFill="1" applyAlignment="1">
      <alignment horizontal="center"/>
    </xf>
    <xf numFmtId="0" fontId="4" fillId="0" borderId="0" xfId="0" applyFont="1" applyFill="1" applyBorder="1" applyAlignment="1">
      <alignment horizontal="center"/>
    </xf>
    <xf numFmtId="165" fontId="6"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165" fontId="0" fillId="5" borderId="17" xfId="0" applyNumberFormat="1" applyFill="1" applyBorder="1" applyAlignment="1">
      <alignment horizontal="center"/>
    </xf>
    <xf numFmtId="0" fontId="23" fillId="15" borderId="21" xfId="0" applyFont="1" applyFill="1" applyBorder="1" applyAlignment="1">
      <alignment horizontal="center"/>
    </xf>
    <xf numFmtId="0" fontId="23" fillId="15" borderId="12" xfId="0" applyFont="1" applyFill="1" applyBorder="1" applyAlignment="1">
      <alignment horizontal="center"/>
    </xf>
    <xf numFmtId="1" fontId="24" fillId="15" borderId="33" xfId="0" applyNumberFormat="1" applyFont="1" applyFill="1" applyBorder="1" applyAlignment="1">
      <alignment horizontal="center"/>
    </xf>
    <xf numFmtId="0" fontId="6" fillId="0" borderId="0" xfId="0" applyFont="1"/>
    <xf numFmtId="0" fontId="0" fillId="27" borderId="0" xfId="0" applyFill="1" applyAlignment="1" applyProtection="1">
      <alignment horizontal="centerContinuous"/>
    </xf>
    <xf numFmtId="0" fontId="0" fillId="18" borderId="0" xfId="0" applyFill="1" applyAlignment="1" applyProtection="1">
      <alignment horizontal="centerContinuous"/>
    </xf>
    <xf numFmtId="0" fontId="0" fillId="23" borderId="0" xfId="0" applyFill="1" applyAlignment="1" applyProtection="1">
      <alignment horizontal="centerContinuous"/>
    </xf>
    <xf numFmtId="0" fontId="1" fillId="23" borderId="0" xfId="0" applyFont="1" applyFill="1" applyAlignment="1" applyProtection="1">
      <alignment horizontal="centerContinuous"/>
    </xf>
    <xf numFmtId="0" fontId="6" fillId="20" borderId="0" xfId="0" applyFont="1" applyFill="1" applyAlignment="1" applyProtection="1">
      <alignment horizontal="centerContinuous"/>
    </xf>
    <xf numFmtId="0" fontId="4" fillId="0" borderId="0" xfId="0" applyFont="1" applyFill="1" applyAlignment="1">
      <alignment horizontal="center"/>
    </xf>
    <xf numFmtId="1" fontId="4" fillId="0" borderId="0" xfId="0" applyNumberFormat="1" applyFont="1" applyFill="1" applyAlignment="1">
      <alignment horizontal="center"/>
    </xf>
    <xf numFmtId="164" fontId="4" fillId="0" borderId="0" xfId="0" applyNumberFormat="1" applyFont="1" applyFill="1" applyAlignment="1">
      <alignment horizontal="center"/>
    </xf>
    <xf numFmtId="0" fontId="17" fillId="9" borderId="0" xfId="0" applyFont="1" applyFill="1" applyAlignment="1" applyProtection="1">
      <alignment horizontal="centerContinuous"/>
    </xf>
    <xf numFmtId="0" fontId="0" fillId="9" borderId="0" xfId="0" applyFill="1" applyAlignment="1" applyProtection="1">
      <alignment horizontal="centerContinuous"/>
    </xf>
    <xf numFmtId="0" fontId="10" fillId="15" borderId="0" xfId="0" applyFont="1" applyFill="1" applyAlignment="1" applyProtection="1">
      <alignment horizontal="centerContinuous"/>
    </xf>
    <xf numFmtId="0" fontId="0" fillId="15" borderId="0" xfId="0" applyFill="1" applyAlignment="1" applyProtection="1">
      <alignment horizontal="centerContinuous"/>
    </xf>
    <xf numFmtId="0" fontId="0" fillId="28" borderId="0" xfId="0" applyFill="1" applyProtection="1"/>
    <xf numFmtId="0" fontId="10" fillId="11" borderId="14" xfId="0" applyFont="1" applyFill="1" applyBorder="1" applyAlignment="1" applyProtection="1">
      <alignment horizontal="right"/>
    </xf>
    <xf numFmtId="1" fontId="10" fillId="11" borderId="26" xfId="0" applyNumberFormat="1" applyFont="1" applyFill="1" applyBorder="1" applyAlignment="1" applyProtection="1">
      <alignment horizontal="center"/>
    </xf>
    <xf numFmtId="0" fontId="16" fillId="0" borderId="0" xfId="0" applyFont="1" applyFill="1" applyProtection="1"/>
    <xf numFmtId="0" fontId="4" fillId="0" borderId="0" xfId="0" applyFont="1" applyFill="1" applyBorder="1" applyAlignment="1" applyProtection="1">
      <alignment horizontal="center"/>
    </xf>
    <xf numFmtId="165" fontId="4" fillId="0" borderId="0" xfId="0" applyNumberFormat="1" applyFont="1" applyFill="1" applyBorder="1" applyAlignment="1" applyProtection="1">
      <alignment horizontal="center"/>
    </xf>
    <xf numFmtId="1" fontId="0" fillId="0" borderId="0" xfId="0" applyNumberFormat="1" applyFill="1" applyAlignment="1" applyProtection="1">
      <alignment horizontal="center"/>
      <protection locked="0"/>
    </xf>
    <xf numFmtId="165" fontId="0" fillId="0" borderId="0" xfId="0" applyNumberFormat="1" applyFill="1" applyAlignment="1" applyProtection="1">
      <alignment horizontal="center"/>
      <protection locked="0"/>
    </xf>
    <xf numFmtId="1" fontId="0" fillId="0" borderId="0" xfId="0" applyNumberFormat="1" applyFill="1" applyProtection="1"/>
    <xf numFmtId="166" fontId="4" fillId="2" borderId="29" xfId="0" applyNumberFormat="1" applyFont="1" applyFill="1" applyBorder="1" applyAlignment="1">
      <alignment horizontal="center"/>
    </xf>
    <xf numFmtId="1" fontId="4" fillId="2" borderId="8" xfId="0" applyNumberFormat="1" applyFont="1" applyFill="1" applyBorder="1" applyAlignment="1">
      <alignment horizontal="center"/>
    </xf>
    <xf numFmtId="14" fontId="0" fillId="6" borderId="4" xfId="0" applyNumberFormat="1" applyFill="1" applyBorder="1" applyAlignment="1">
      <alignment horizontal="center"/>
    </xf>
    <xf numFmtId="14" fontId="4" fillId="5" borderId="8" xfId="0" applyNumberFormat="1" applyFont="1" applyFill="1" applyBorder="1" applyAlignment="1">
      <alignment horizontal="center"/>
    </xf>
    <xf numFmtId="14" fontId="0" fillId="0" borderId="0" xfId="0" applyNumberFormat="1" applyAlignment="1">
      <alignment horizontal="center"/>
    </xf>
    <xf numFmtId="14" fontId="4" fillId="5" borderId="9" xfId="0" applyNumberFormat="1" applyFont="1" applyFill="1" applyBorder="1" applyAlignment="1">
      <alignment horizontal="center"/>
    </xf>
    <xf numFmtId="14" fontId="0" fillId="0" borderId="0" xfId="0" applyNumberFormat="1" applyFill="1" applyAlignment="1">
      <alignment horizontal="center"/>
    </xf>
    <xf numFmtId="0" fontId="20" fillId="19" borderId="21" xfId="0" applyFont="1" applyFill="1" applyBorder="1" applyAlignment="1">
      <alignment horizontal="center"/>
    </xf>
    <xf numFmtId="0" fontId="20" fillId="19" borderId="12" xfId="0" applyFont="1" applyFill="1" applyBorder="1" applyAlignment="1">
      <alignment horizontal="center"/>
    </xf>
    <xf numFmtId="14" fontId="6" fillId="19" borderId="33" xfId="0" applyNumberFormat="1" applyFont="1" applyFill="1" applyBorder="1" applyAlignment="1">
      <alignment horizontal="center"/>
    </xf>
    <xf numFmtId="14" fontId="6" fillId="19" borderId="31" xfId="0" applyNumberFormat="1" applyFont="1" applyFill="1" applyBorder="1" applyAlignment="1">
      <alignment horizontal="center"/>
    </xf>
    <xf numFmtId="0" fontId="0" fillId="29" borderId="11" xfId="0" applyFill="1" applyBorder="1" applyAlignment="1">
      <alignment horizontal="center"/>
    </xf>
    <xf numFmtId="0" fontId="0" fillId="29" borderId="12" xfId="0" applyFill="1" applyBorder="1" applyAlignment="1">
      <alignment horizontal="center"/>
    </xf>
    <xf numFmtId="0" fontId="0" fillId="29" borderId="0" xfId="0" applyFill="1" applyBorder="1"/>
    <xf numFmtId="0" fontId="0" fillId="29" borderId="30" xfId="0" applyFill="1" applyBorder="1"/>
    <xf numFmtId="0" fontId="6" fillId="6" borderId="25" xfId="0" applyFont="1" applyFill="1" applyBorder="1"/>
    <xf numFmtId="0" fontId="6" fillId="6" borderId="31" xfId="0" applyFont="1" applyFill="1" applyBorder="1"/>
    <xf numFmtId="0" fontId="0" fillId="6" borderId="14" xfId="0" applyFill="1" applyBorder="1" applyAlignment="1">
      <alignment horizontal="center"/>
    </xf>
    <xf numFmtId="0" fontId="0" fillId="6" borderId="24" xfId="0" applyFill="1" applyBorder="1" applyAlignment="1">
      <alignment horizontal="center"/>
    </xf>
    <xf numFmtId="167" fontId="15" fillId="15" borderId="0" xfId="0" applyNumberFormat="1" applyFont="1" applyFill="1" applyAlignment="1" applyProtection="1">
      <alignment horizontal="center"/>
    </xf>
    <xf numFmtId="2" fontId="0" fillId="15" borderId="0" xfId="0" applyNumberFormat="1" applyFill="1" applyAlignment="1" applyProtection="1">
      <alignment horizontal="center"/>
    </xf>
    <xf numFmtId="167" fontId="10" fillId="11" borderId="26" xfId="0" applyNumberFormat="1" applyFont="1" applyFill="1" applyBorder="1" applyAlignment="1" applyProtection="1">
      <alignment horizontal="center"/>
      <protection locked="0"/>
    </xf>
    <xf numFmtId="1" fontId="0" fillId="5" borderId="0" xfId="0" applyNumberFormat="1" applyFill="1" applyAlignment="1" applyProtection="1">
      <alignment horizontal="center"/>
      <protection locked="0"/>
    </xf>
    <xf numFmtId="0" fontId="0" fillId="8" borderId="4" xfId="0" applyFill="1" applyBorder="1"/>
    <xf numFmtId="0" fontId="0" fillId="8" borderId="5" xfId="0" applyFill="1" applyBorder="1"/>
    <xf numFmtId="0" fontId="0" fillId="8" borderId="1" xfId="0" applyFill="1" applyBorder="1"/>
    <xf numFmtId="0" fontId="10" fillId="19" borderId="0" xfId="0" applyFont="1" applyFill="1" applyBorder="1" applyAlignment="1">
      <alignment horizontal="centerContinuous"/>
    </xf>
    <xf numFmtId="0" fontId="0" fillId="19" borderId="0" xfId="0" applyFill="1" applyBorder="1" applyAlignment="1">
      <alignment horizontal="centerContinuous"/>
    </xf>
    <xf numFmtId="0" fontId="0" fillId="19" borderId="41" xfId="0" applyFill="1" applyBorder="1" applyAlignment="1">
      <alignment horizontal="centerContinuous"/>
    </xf>
    <xf numFmtId="0" fontId="10" fillId="19" borderId="0" xfId="0" applyFont="1" applyFill="1" applyAlignment="1">
      <alignment horizontal="centerContinuous"/>
    </xf>
    <xf numFmtId="0" fontId="0" fillId="19" borderId="0" xfId="0" applyFill="1" applyAlignment="1">
      <alignment horizontal="centerContinuous"/>
    </xf>
    <xf numFmtId="0" fontId="6" fillId="19" borderId="0" xfId="0" applyFont="1" applyFill="1" applyBorder="1" applyAlignment="1">
      <alignment horizontal="center"/>
    </xf>
    <xf numFmtId="0" fontId="6" fillId="19" borderId="41" xfId="0" applyFont="1" applyFill="1" applyBorder="1" applyAlignment="1">
      <alignment horizontal="center"/>
    </xf>
    <xf numFmtId="0" fontId="6" fillId="19" borderId="0" xfId="0" applyFont="1" applyFill="1" applyAlignment="1">
      <alignment horizontal="center"/>
    </xf>
    <xf numFmtId="0" fontId="0" fillId="19" borderId="0" xfId="0" applyFill="1" applyAlignment="1">
      <alignment horizontal="center"/>
    </xf>
    <xf numFmtId="0" fontId="4" fillId="19" borderId="0" xfId="0" applyFont="1" applyFill="1" applyBorder="1" applyAlignment="1">
      <alignment horizontal="center"/>
    </xf>
    <xf numFmtId="0" fontId="4" fillId="19" borderId="41" xfId="0" applyFont="1" applyFill="1" applyBorder="1" applyAlignment="1">
      <alignment horizontal="center"/>
    </xf>
    <xf numFmtId="0" fontId="4" fillId="19" borderId="0" xfId="0" applyFont="1" applyFill="1" applyAlignment="1">
      <alignment horizontal="center"/>
    </xf>
    <xf numFmtId="0" fontId="0" fillId="19" borderId="0" xfId="0" applyFill="1" applyBorder="1" applyAlignment="1">
      <alignment horizontal="center"/>
    </xf>
    <xf numFmtId="0" fontId="1" fillId="19" borderId="41" xfId="0" applyFont="1" applyFill="1" applyBorder="1" applyAlignment="1">
      <alignment horizontal="center"/>
    </xf>
    <xf numFmtId="0" fontId="6" fillId="10" borderId="14" xfId="0" applyFont="1" applyFill="1" applyBorder="1" applyAlignment="1">
      <alignment horizontal="centerContinuous"/>
    </xf>
    <xf numFmtId="0" fontId="6" fillId="10" borderId="24" xfId="0" applyFont="1" applyFill="1" applyBorder="1" applyAlignment="1">
      <alignment horizontal="centerContinuous"/>
    </xf>
    <xf numFmtId="0" fontId="6" fillId="10" borderId="24" xfId="0" applyFont="1" applyFill="1" applyBorder="1" applyAlignment="1">
      <alignment horizontal="center"/>
    </xf>
    <xf numFmtId="0" fontId="6" fillId="30" borderId="24" xfId="0" applyFont="1" applyFill="1" applyBorder="1" applyAlignment="1">
      <alignment horizontal="center"/>
    </xf>
    <xf numFmtId="0" fontId="0" fillId="30" borderId="26" xfId="0" applyFill="1" applyBorder="1"/>
    <xf numFmtId="0" fontId="26" fillId="19" borderId="14" xfId="0" applyFont="1" applyFill="1" applyBorder="1" applyAlignment="1">
      <alignment horizontal="center"/>
    </xf>
    <xf numFmtId="0" fontId="26" fillId="19" borderId="26" xfId="0" applyFont="1" applyFill="1" applyBorder="1" applyAlignment="1">
      <alignment horizontal="center"/>
    </xf>
    <xf numFmtId="0" fontId="26" fillId="15" borderId="0" xfId="0" applyFont="1" applyFill="1" applyAlignment="1">
      <alignment horizontal="centerContinuous"/>
    </xf>
    <xf numFmtId="0" fontId="27" fillId="15" borderId="0" xfId="0" applyFont="1" applyFill="1" applyAlignment="1">
      <alignment horizontal="centerContinuous"/>
    </xf>
    <xf numFmtId="0" fontId="26" fillId="19" borderId="24" xfId="0" applyFont="1" applyFill="1" applyBorder="1" applyAlignment="1">
      <alignment horizontal="center"/>
    </xf>
    <xf numFmtId="0" fontId="6" fillId="31" borderId="26" xfId="0" applyFont="1" applyFill="1" applyBorder="1" applyAlignment="1">
      <alignment horizontal="center"/>
    </xf>
    <xf numFmtId="2" fontId="0" fillId="24" borderId="0" xfId="0" applyNumberFormat="1" applyFill="1" applyBorder="1"/>
    <xf numFmtId="2" fontId="0" fillId="22" borderId="0" xfId="0" applyNumberFormat="1" applyFill="1" applyAlignment="1">
      <alignment horizontal="centerContinuous"/>
    </xf>
    <xf numFmtId="2" fontId="0" fillId="21" borderId="0" xfId="0" applyNumberFormat="1" applyFill="1"/>
    <xf numFmtId="2" fontId="4" fillId="15" borderId="24" xfId="0" applyNumberFormat="1" applyFont="1" applyFill="1" applyBorder="1" applyAlignment="1">
      <alignment horizontal="center"/>
    </xf>
    <xf numFmtId="2" fontId="6" fillId="4" borderId="0" xfId="0" applyNumberFormat="1" applyFont="1" applyFill="1" applyAlignment="1">
      <alignment horizontal="center"/>
    </xf>
    <xf numFmtId="0" fontId="0" fillId="20" borderId="35" xfId="0" applyFill="1" applyBorder="1" applyAlignment="1">
      <alignment horizontal="center"/>
    </xf>
    <xf numFmtId="1" fontId="0" fillId="20" borderId="28" xfId="0" applyNumberFormat="1" applyFill="1" applyBorder="1"/>
    <xf numFmtId="166" fontId="0" fillId="20" borderId="28" xfId="0" applyNumberFormat="1" applyFill="1" applyBorder="1"/>
    <xf numFmtId="166" fontId="21" fillId="20" borderId="28" xfId="0" applyNumberFormat="1" applyFont="1" applyFill="1" applyBorder="1"/>
    <xf numFmtId="166" fontId="22" fillId="20" borderId="28" xfId="0" applyNumberFormat="1" applyFont="1" applyFill="1" applyBorder="1"/>
    <xf numFmtId="1" fontId="21" fillId="20" borderId="28" xfId="0" applyNumberFormat="1" applyFont="1" applyFill="1" applyBorder="1" applyAlignment="1">
      <alignment horizontal="center"/>
    </xf>
    <xf numFmtId="166" fontId="22" fillId="20" borderId="42" xfId="0" applyNumberFormat="1" applyFont="1" applyFill="1" applyBorder="1"/>
    <xf numFmtId="14" fontId="0" fillId="6" borderId="33" xfId="0" applyNumberFormat="1" applyFill="1" applyBorder="1" applyAlignment="1">
      <alignment horizontal="center"/>
    </xf>
    <xf numFmtId="14" fontId="13" fillId="6" borderId="30" xfId="0" applyNumberFormat="1" applyFont="1" applyFill="1" applyBorder="1" applyAlignment="1" applyProtection="1">
      <alignment horizontal="center"/>
      <protection locked="0"/>
    </xf>
    <xf numFmtId="0" fontId="4" fillId="6" borderId="25" xfId="0" applyFont="1" applyFill="1" applyBorder="1" applyAlignment="1">
      <alignment horizontal="center"/>
    </xf>
    <xf numFmtId="0" fontId="4" fillId="32" borderId="21" xfId="0" applyFont="1" applyFill="1" applyBorder="1" applyAlignment="1">
      <alignment horizontal="center"/>
    </xf>
    <xf numFmtId="0" fontId="0" fillId="32" borderId="33" xfId="0" applyFill="1" applyBorder="1" applyAlignment="1">
      <alignment horizontal="center"/>
    </xf>
    <xf numFmtId="0" fontId="4" fillId="32" borderId="12" xfId="0" applyFont="1" applyFill="1" applyBorder="1" applyAlignment="1">
      <alignment horizontal="center"/>
    </xf>
    <xf numFmtId="0" fontId="13" fillId="32" borderId="31" xfId="0" applyFont="1" applyFill="1" applyBorder="1" applyAlignment="1">
      <alignment horizontal="center"/>
    </xf>
    <xf numFmtId="0" fontId="4" fillId="32" borderId="11" xfId="0" applyFont="1" applyFill="1" applyBorder="1" applyAlignment="1">
      <alignment horizontal="center"/>
    </xf>
    <xf numFmtId="0" fontId="0" fillId="32" borderId="25" xfId="0" applyFill="1" applyBorder="1" applyAlignment="1">
      <alignment horizontal="center"/>
    </xf>
    <xf numFmtId="0" fontId="0" fillId="32" borderId="31" xfId="0" applyFill="1" applyBorder="1" applyAlignment="1">
      <alignment horizontal="center"/>
    </xf>
    <xf numFmtId="2" fontId="24" fillId="15" borderId="31" xfId="0" applyNumberFormat="1" applyFont="1" applyFill="1" applyBorder="1" applyAlignment="1">
      <alignment horizontal="center"/>
    </xf>
    <xf numFmtId="1" fontId="0" fillId="15" borderId="0" xfId="0" applyNumberFormat="1" applyFill="1" applyAlignment="1" applyProtection="1">
      <alignment horizontal="center"/>
    </xf>
    <xf numFmtId="0" fontId="1" fillId="2" borderId="0" xfId="0" applyFont="1" applyFill="1"/>
    <xf numFmtId="0" fontId="1" fillId="0" borderId="0" xfId="0" applyFont="1" applyFill="1" applyProtection="1"/>
    <xf numFmtId="0" fontId="0" fillId="33" borderId="0" xfId="0" applyFill="1" applyProtection="1"/>
    <xf numFmtId="0" fontId="0" fillId="34" borderId="0" xfId="0" applyFill="1" applyAlignment="1" applyProtection="1">
      <alignment horizontal="centerContinuous"/>
    </xf>
    <xf numFmtId="0" fontId="1" fillId="34" borderId="0" xfId="0" applyFont="1" applyFill="1" applyAlignment="1" applyProtection="1">
      <alignment horizontal="center"/>
    </xf>
    <xf numFmtId="0" fontId="0" fillId="34" borderId="0" xfId="0" applyFill="1" applyProtection="1"/>
    <xf numFmtId="0" fontId="1" fillId="32" borderId="0" xfId="0" applyFont="1" applyFill="1" applyAlignment="1" applyProtection="1">
      <alignment horizontal="center"/>
      <protection locked="0"/>
    </xf>
    <xf numFmtId="166" fontId="0" fillId="35" borderId="1" xfId="0" applyNumberFormat="1" applyFill="1" applyBorder="1" applyAlignment="1">
      <alignment horizontal="center"/>
    </xf>
    <xf numFmtId="0" fontId="0" fillId="36" borderId="0" xfId="0" applyFill="1" applyAlignment="1" applyProtection="1">
      <alignment horizontal="centerContinuous"/>
    </xf>
    <xf numFmtId="0" fontId="6" fillId="36" borderId="0" xfId="0" applyFont="1" applyFill="1" applyAlignment="1" applyProtection="1">
      <alignment horizontal="centerContinuous"/>
    </xf>
    <xf numFmtId="0" fontId="6" fillId="33" borderId="0" xfId="0" applyFont="1" applyFill="1" applyAlignment="1" applyProtection="1">
      <alignment horizontal="center"/>
    </xf>
    <xf numFmtId="0" fontId="0" fillId="37" borderId="0" xfId="0" applyFill="1" applyProtection="1"/>
    <xf numFmtId="0" fontId="1" fillId="37" borderId="0" xfId="0" applyFont="1" applyFill="1" applyProtection="1"/>
    <xf numFmtId="14" fontId="1" fillId="6" borderId="0" xfId="1" applyNumberFormat="1" applyFill="1" applyAlignment="1" applyProtection="1">
      <alignment horizontal="center"/>
      <protection locked="0"/>
    </xf>
    <xf numFmtId="14" fontId="1" fillId="6" borderId="30" xfId="1" applyNumberFormat="1" applyFill="1" applyBorder="1" applyAlignment="1" applyProtection="1">
      <alignment horizontal="center"/>
      <protection locked="0"/>
    </xf>
    <xf numFmtId="0" fontId="0" fillId="38" borderId="0" xfId="0" applyFill="1" applyProtection="1"/>
    <xf numFmtId="0" fontId="1" fillId="34" borderId="0" xfId="0" applyFont="1" applyFill="1" applyBorder="1" applyAlignment="1" applyProtection="1">
      <alignment horizontal="center"/>
    </xf>
    <xf numFmtId="0" fontId="0" fillId="38" borderId="0" xfId="0" applyFill="1" applyBorder="1" applyProtection="1"/>
    <xf numFmtId="0" fontId="0" fillId="39" borderId="5" xfId="0" applyFill="1" applyBorder="1"/>
    <xf numFmtId="0" fontId="4" fillId="39" borderId="6" xfId="0" applyFont="1" applyFill="1" applyBorder="1" applyAlignment="1">
      <alignment horizontal="center"/>
    </xf>
    <xf numFmtId="0" fontId="0" fillId="39" borderId="5" xfId="0" applyFill="1" applyBorder="1" applyAlignment="1">
      <alignment horizontal="center"/>
    </xf>
    <xf numFmtId="0" fontId="1" fillId="39" borderId="1" xfId="0" applyFont="1" applyFill="1" applyBorder="1" applyAlignment="1">
      <alignment horizontal="center"/>
    </xf>
    <xf numFmtId="14" fontId="1" fillId="6" borderId="33" xfId="0" applyNumberFormat="1" applyFont="1" applyFill="1" applyBorder="1" applyAlignment="1">
      <alignment horizontal="center"/>
    </xf>
    <xf numFmtId="0" fontId="1" fillId="7" borderId="19" xfId="1" applyFill="1" applyBorder="1"/>
    <xf numFmtId="14" fontId="1" fillId="6" borderId="0" xfId="1" applyNumberFormat="1" applyFill="1" applyAlignment="1" applyProtection="1">
      <alignment horizontal="center"/>
      <protection locked="0"/>
    </xf>
    <xf numFmtId="14" fontId="1" fillId="5" borderId="33" xfId="1" applyNumberFormat="1" applyFill="1" applyBorder="1" applyProtection="1">
      <protection locked="0"/>
    </xf>
    <xf numFmtId="14" fontId="1" fillId="5" borderId="25" xfId="1" applyNumberFormat="1" applyFill="1" applyBorder="1" applyProtection="1">
      <protection locked="0"/>
    </xf>
    <xf numFmtId="14" fontId="1" fillId="6" borderId="33" xfId="1" applyNumberFormat="1" applyFill="1" applyBorder="1" applyAlignment="1">
      <alignment horizontal="center"/>
    </xf>
    <xf numFmtId="14" fontId="1" fillId="6" borderId="25" xfId="1" applyNumberFormat="1" applyFill="1" applyBorder="1" applyAlignment="1">
      <alignment horizontal="center"/>
    </xf>
    <xf numFmtId="0" fontId="1" fillId="7" borderId="32" xfId="1" applyFont="1" applyFill="1" applyBorder="1" applyProtection="1">
      <protection locked="0"/>
    </xf>
    <xf numFmtId="164" fontId="0" fillId="32" borderId="9" xfId="0" applyNumberFormat="1" applyFill="1" applyBorder="1" applyAlignment="1">
      <alignment horizontal="center"/>
    </xf>
    <xf numFmtId="0" fontId="6" fillId="33" borderId="3" xfId="0" applyFont="1" applyFill="1" applyBorder="1" applyAlignment="1">
      <alignment horizontal="center"/>
    </xf>
    <xf numFmtId="164" fontId="1" fillId="32" borderId="43" xfId="0" applyNumberFormat="1" applyFont="1" applyFill="1" applyBorder="1" applyAlignment="1">
      <alignment horizontal="center"/>
    </xf>
    <xf numFmtId="164" fontId="0" fillId="32" borderId="43" xfId="0" applyNumberFormat="1" applyFill="1" applyBorder="1" applyAlignment="1">
      <alignment horizontal="center"/>
    </xf>
    <xf numFmtId="165" fontId="1" fillId="5" borderId="0" xfId="0" applyNumberFormat="1" applyFont="1" applyFill="1" applyAlignment="1">
      <alignment horizontal="center"/>
    </xf>
    <xf numFmtId="0" fontId="1" fillId="0" borderId="0" xfId="0" applyFont="1"/>
    <xf numFmtId="0" fontId="1" fillId="40" borderId="21" xfId="0" applyFont="1" applyFill="1" applyBorder="1"/>
    <xf numFmtId="0" fontId="0" fillId="40" borderId="11" xfId="0" applyFill="1" applyBorder="1"/>
    <xf numFmtId="0" fontId="0" fillId="40" borderId="12" xfId="0" applyFill="1" applyBorder="1"/>
    <xf numFmtId="0" fontId="1" fillId="40" borderId="29" xfId="0" applyFont="1" applyFill="1" applyBorder="1"/>
    <xf numFmtId="0" fontId="0" fillId="40" borderId="0" xfId="0" applyFill="1" applyBorder="1"/>
    <xf numFmtId="0" fontId="0" fillId="40" borderId="30" xfId="0" applyFill="1" applyBorder="1"/>
    <xf numFmtId="0" fontId="1" fillId="40" borderId="33" xfId="0" applyFont="1" applyFill="1" applyBorder="1"/>
    <xf numFmtId="0" fontId="0" fillId="40" borderId="25" xfId="0" applyFill="1" applyBorder="1"/>
    <xf numFmtId="0" fontId="0" fillId="40" borderId="31" xfId="0" applyFill="1" applyBorder="1"/>
    <xf numFmtId="165" fontId="0" fillId="15" borderId="0" xfId="0" applyNumberFormat="1" applyFill="1" applyAlignment="1" applyProtection="1">
      <alignment horizontal="center"/>
    </xf>
    <xf numFmtId="1" fontId="1" fillId="0" borderId="0" xfId="1" applyNumberFormat="1" applyProtection="1">
      <protection locked="0"/>
    </xf>
    <xf numFmtId="1" fontId="0" fillId="0" borderId="0" xfId="0" applyNumberFormat="1" applyProtection="1">
      <protection locked="0"/>
    </xf>
    <xf numFmtId="1" fontId="0" fillId="0" borderId="0" xfId="0" applyNumberFormat="1"/>
    <xf numFmtId="1" fontId="0" fillId="17" borderId="0" xfId="0" applyNumberFormat="1" applyFill="1"/>
    <xf numFmtId="1" fontId="0" fillId="17" borderId="0" xfId="0" applyNumberFormat="1" applyFill="1" applyProtection="1">
      <protection locked="0"/>
    </xf>
    <xf numFmtId="1" fontId="6" fillId="8" borderId="0" xfId="0" applyNumberFormat="1" applyFont="1" applyFill="1" applyAlignment="1">
      <alignment horizontal="center"/>
    </xf>
    <xf numFmtId="1" fontId="0" fillId="8" borderId="0" xfId="0" applyNumberFormat="1" applyFill="1"/>
    <xf numFmtId="1" fontId="1" fillId="6" borderId="31" xfId="1" applyNumberFormat="1" applyFill="1" applyBorder="1" applyAlignment="1">
      <alignment horizontal="center"/>
    </xf>
    <xf numFmtId="1" fontId="1" fillId="6" borderId="30" xfId="1" applyNumberFormat="1" applyFill="1" applyBorder="1" applyAlignment="1" applyProtection="1">
      <alignment horizontal="center"/>
      <protection locked="0"/>
    </xf>
    <xf numFmtId="1" fontId="13" fillId="6" borderId="30" xfId="0" applyNumberFormat="1" applyFont="1" applyFill="1" applyBorder="1" applyAlignment="1" applyProtection="1">
      <alignment horizontal="center"/>
      <protection locked="0"/>
    </xf>
    <xf numFmtId="1" fontId="0" fillId="6" borderId="30" xfId="0" applyNumberFormat="1" applyFill="1" applyBorder="1" applyAlignment="1" applyProtection="1">
      <alignment horizontal="center"/>
      <protection locked="0"/>
    </xf>
    <xf numFmtId="1" fontId="0" fillId="18" borderId="0" xfId="0" applyNumberFormat="1" applyFill="1" applyProtection="1"/>
    <xf numFmtId="1" fontId="0" fillId="3" borderId="0" xfId="0" applyNumberFormat="1" applyFill="1" applyAlignment="1">
      <alignment horizontal="center"/>
    </xf>
    <xf numFmtId="1" fontId="6" fillId="17" borderId="0" xfId="0" applyNumberFormat="1" applyFont="1" applyFill="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FF7C80"/>
      <color rgb="FFFFCC99"/>
      <color rgb="FFFF9900"/>
      <color rgb="FFFF5050"/>
      <color rgb="FF00CCFF"/>
      <color rgb="FF99CC00"/>
      <color rgb="FF66FFFF"/>
      <color rgb="FFCCFFCC"/>
      <color rgb="FF00FFFF"/>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73"/>
  <sheetViews>
    <sheetView tabSelected="1" zoomScaleNormal="150" workbookViewId="0">
      <selection activeCell="Y19" sqref="Y19"/>
    </sheetView>
  </sheetViews>
  <sheetFormatPr defaultRowHeight="12.75" x14ac:dyDescent="0.2"/>
  <cols>
    <col min="1" max="1" width="2.5703125" customWidth="1"/>
    <col min="12" max="12" width="12.42578125" customWidth="1"/>
    <col min="13" max="13" width="2.5703125" customWidth="1"/>
  </cols>
  <sheetData>
    <row r="1" spans="1:13" ht="12.75" customHeight="1" x14ac:dyDescent="0.2">
      <c r="A1" s="84"/>
      <c r="B1" s="84"/>
      <c r="C1" s="84"/>
      <c r="D1" s="84"/>
      <c r="E1" s="84"/>
      <c r="F1" s="84"/>
      <c r="G1" s="84"/>
      <c r="H1" s="84"/>
      <c r="I1" s="84"/>
      <c r="J1" s="84"/>
      <c r="K1" s="84"/>
      <c r="L1" s="84"/>
      <c r="M1" s="84"/>
    </row>
    <row r="2" spans="1:13" ht="36.75" customHeight="1" x14ac:dyDescent="0.2">
      <c r="A2" s="84"/>
      <c r="B2" s="81" t="s">
        <v>64</v>
      </c>
      <c r="C2" s="81"/>
      <c r="D2" s="81"/>
      <c r="E2" s="81"/>
      <c r="F2" s="81"/>
      <c r="G2" s="81"/>
      <c r="H2" s="81"/>
      <c r="I2" s="81"/>
      <c r="J2" s="81"/>
      <c r="K2" s="81"/>
      <c r="L2" s="81"/>
      <c r="M2" s="84"/>
    </row>
    <row r="3" spans="1:13" x14ac:dyDescent="0.2">
      <c r="A3" s="84"/>
      <c r="B3" s="82" t="s">
        <v>57</v>
      </c>
      <c r="C3" s="83"/>
      <c r="D3" s="83"/>
      <c r="E3" s="85"/>
      <c r="F3" s="85"/>
      <c r="G3" s="85"/>
      <c r="H3" s="85"/>
      <c r="I3" s="85"/>
      <c r="J3" s="85"/>
      <c r="K3" s="85"/>
      <c r="L3" s="85"/>
      <c r="M3" s="84"/>
    </row>
    <row r="4" spans="1:13" x14ac:dyDescent="0.2">
      <c r="A4" s="84"/>
      <c r="B4" t="s">
        <v>96</v>
      </c>
      <c r="M4" s="84"/>
    </row>
    <row r="5" spans="1:13" x14ac:dyDescent="0.2">
      <c r="A5" s="84"/>
      <c r="B5" t="s">
        <v>97</v>
      </c>
      <c r="M5" s="84"/>
    </row>
    <row r="6" spans="1:13" x14ac:dyDescent="0.2">
      <c r="A6" s="84"/>
      <c r="B6" t="s">
        <v>63</v>
      </c>
      <c r="M6" s="84"/>
    </row>
    <row r="7" spans="1:13" x14ac:dyDescent="0.2">
      <c r="A7" s="84"/>
      <c r="B7" t="s">
        <v>62</v>
      </c>
      <c r="M7" s="84"/>
    </row>
    <row r="8" spans="1:13" x14ac:dyDescent="0.2">
      <c r="A8" s="84"/>
      <c r="B8" t="s">
        <v>58</v>
      </c>
      <c r="M8" s="84"/>
    </row>
    <row r="9" spans="1:13" x14ac:dyDescent="0.2">
      <c r="A9" s="84"/>
      <c r="B9" t="s">
        <v>66</v>
      </c>
      <c r="M9" s="84"/>
    </row>
    <row r="10" spans="1:13" x14ac:dyDescent="0.2">
      <c r="A10" s="84"/>
      <c r="B10" t="s">
        <v>60</v>
      </c>
      <c r="M10" s="84"/>
    </row>
    <row r="11" spans="1:13" x14ac:dyDescent="0.2">
      <c r="A11" s="84"/>
      <c r="B11" t="s">
        <v>67</v>
      </c>
      <c r="M11" s="84"/>
    </row>
    <row r="12" spans="1:13" x14ac:dyDescent="0.2">
      <c r="A12" s="84"/>
      <c r="B12" t="s">
        <v>68</v>
      </c>
      <c r="M12" s="84"/>
    </row>
    <row r="13" spans="1:13" x14ac:dyDescent="0.2">
      <c r="A13" s="84"/>
      <c r="B13" t="s">
        <v>69</v>
      </c>
      <c r="L13" s="86"/>
      <c r="M13" s="84"/>
    </row>
    <row r="14" spans="1:13" x14ac:dyDescent="0.2">
      <c r="A14" s="84"/>
      <c r="B14" s="86"/>
      <c r="C14" s="86"/>
      <c r="D14" s="86"/>
      <c r="E14" s="86"/>
      <c r="F14" s="86"/>
      <c r="G14" s="86"/>
      <c r="H14" s="86"/>
      <c r="I14" s="86"/>
      <c r="J14" s="86"/>
      <c r="K14" s="86"/>
      <c r="L14" s="86"/>
      <c r="M14" s="84"/>
    </row>
    <row r="15" spans="1:13" x14ac:dyDescent="0.2">
      <c r="A15" s="84"/>
      <c r="B15" s="82" t="s">
        <v>102</v>
      </c>
      <c r="C15" s="87"/>
      <c r="D15" s="87"/>
      <c r="E15" s="85"/>
      <c r="F15" s="85"/>
      <c r="G15" s="85"/>
      <c r="H15" s="85"/>
      <c r="I15" s="85"/>
      <c r="J15" s="85"/>
      <c r="K15" s="85"/>
      <c r="L15" s="85"/>
      <c r="M15" s="84"/>
    </row>
    <row r="16" spans="1:13" x14ac:dyDescent="0.2">
      <c r="A16" s="84"/>
      <c r="B16" t="s">
        <v>173</v>
      </c>
      <c r="M16" s="84"/>
    </row>
    <row r="17" spans="1:13" x14ac:dyDescent="0.2">
      <c r="A17" s="84"/>
      <c r="B17" t="s">
        <v>172</v>
      </c>
      <c r="M17" s="84"/>
    </row>
    <row r="18" spans="1:13" x14ac:dyDescent="0.2">
      <c r="A18" s="84"/>
      <c r="B18" t="s">
        <v>157</v>
      </c>
      <c r="M18" s="84"/>
    </row>
    <row r="19" spans="1:13" x14ac:dyDescent="0.2">
      <c r="A19" s="84"/>
      <c r="B19" t="s">
        <v>158</v>
      </c>
      <c r="E19" s="35"/>
      <c r="F19" s="35"/>
      <c r="G19" s="35"/>
      <c r="H19" s="35"/>
      <c r="I19" s="35"/>
      <c r="J19" s="35"/>
      <c r="K19" s="35"/>
      <c r="L19" s="35"/>
      <c r="M19" s="84"/>
    </row>
    <row r="20" spans="1:13" x14ac:dyDescent="0.2">
      <c r="A20" s="84"/>
      <c r="B20" t="s">
        <v>159</v>
      </c>
      <c r="K20" s="35"/>
      <c r="L20" s="35"/>
      <c r="M20" s="84"/>
    </row>
    <row r="21" spans="1:13" x14ac:dyDescent="0.2">
      <c r="A21" s="84"/>
      <c r="B21" s="86"/>
      <c r="C21" s="86"/>
      <c r="D21" s="86"/>
      <c r="E21" s="86"/>
      <c r="F21" s="86"/>
      <c r="G21" s="86"/>
      <c r="H21" s="86"/>
      <c r="I21" s="86"/>
      <c r="J21" s="86"/>
      <c r="K21" s="86"/>
      <c r="L21" s="86"/>
      <c r="M21" s="84"/>
    </row>
    <row r="22" spans="1:13" x14ac:dyDescent="0.2">
      <c r="A22" s="84"/>
      <c r="B22" s="82" t="s">
        <v>59</v>
      </c>
      <c r="C22" s="87"/>
      <c r="D22" s="87"/>
      <c r="E22" s="85"/>
      <c r="F22" s="85"/>
      <c r="G22" s="85"/>
      <c r="H22" s="85"/>
      <c r="I22" s="85"/>
      <c r="J22" s="85"/>
      <c r="K22" s="85"/>
      <c r="L22" s="85"/>
      <c r="M22" s="84"/>
    </row>
    <row r="23" spans="1:13" x14ac:dyDescent="0.2">
      <c r="A23" s="84"/>
      <c r="B23" t="s">
        <v>65</v>
      </c>
      <c r="M23" s="84"/>
    </row>
    <row r="24" spans="1:13" x14ac:dyDescent="0.2">
      <c r="A24" s="84"/>
      <c r="B24" t="s">
        <v>85</v>
      </c>
      <c r="K24" s="35"/>
      <c r="L24" s="35"/>
      <c r="M24" s="84"/>
    </row>
    <row r="25" spans="1:13" x14ac:dyDescent="0.2">
      <c r="A25" s="84"/>
      <c r="B25" t="s">
        <v>189</v>
      </c>
      <c r="H25" s="35"/>
      <c r="I25" s="86"/>
      <c r="J25" s="86"/>
      <c r="K25" s="86"/>
      <c r="L25" s="86"/>
      <c r="M25" s="84"/>
    </row>
    <row r="26" spans="1:13" x14ac:dyDescent="0.2">
      <c r="A26" s="84"/>
      <c r="B26" s="86"/>
      <c r="C26" s="86"/>
      <c r="D26" s="86"/>
      <c r="E26" s="86"/>
      <c r="F26" s="86"/>
      <c r="G26" s="86"/>
      <c r="H26" s="86"/>
      <c r="I26" s="86"/>
      <c r="J26" s="86"/>
      <c r="K26" s="86"/>
      <c r="L26" s="86"/>
      <c r="M26" s="84"/>
    </row>
    <row r="27" spans="1:13" x14ac:dyDescent="0.2">
      <c r="A27" s="84"/>
      <c r="B27" s="354" t="s">
        <v>160</v>
      </c>
      <c r="M27" s="84"/>
    </row>
    <row r="28" spans="1:13" x14ac:dyDescent="0.2">
      <c r="A28" s="84"/>
      <c r="B28" t="s">
        <v>231</v>
      </c>
      <c r="M28" s="84"/>
    </row>
    <row r="29" spans="1:13" x14ac:dyDescent="0.2">
      <c r="A29" s="84"/>
      <c r="B29" t="s">
        <v>202</v>
      </c>
      <c r="M29" s="84"/>
    </row>
    <row r="30" spans="1:13" x14ac:dyDescent="0.2">
      <c r="A30" s="84"/>
      <c r="B30" t="s">
        <v>203</v>
      </c>
      <c r="M30" s="84"/>
    </row>
    <row r="31" spans="1:13" x14ac:dyDescent="0.2">
      <c r="A31" s="84"/>
      <c r="B31" s="354" t="s">
        <v>259</v>
      </c>
      <c r="I31" s="35"/>
      <c r="J31" s="35"/>
      <c r="K31" s="35"/>
      <c r="L31" s="35"/>
      <c r="M31" s="84"/>
    </row>
    <row r="32" spans="1:13" x14ac:dyDescent="0.2">
      <c r="A32" s="84"/>
      <c r="B32" t="s">
        <v>204</v>
      </c>
      <c r="H32" s="86"/>
      <c r="I32" s="86"/>
      <c r="J32" s="86"/>
      <c r="K32" s="86"/>
      <c r="L32" s="86"/>
      <c r="M32" s="84"/>
    </row>
    <row r="33" spans="1:13" x14ac:dyDescent="0.2">
      <c r="A33" s="84"/>
      <c r="B33" s="86"/>
      <c r="C33" s="86"/>
      <c r="D33" s="86"/>
      <c r="E33" s="86"/>
      <c r="F33" s="86"/>
      <c r="G33" s="86"/>
      <c r="H33" s="86"/>
      <c r="I33" s="86"/>
      <c r="J33" s="86"/>
      <c r="K33" s="86"/>
      <c r="L33" s="86"/>
      <c r="M33" s="84"/>
    </row>
    <row r="34" spans="1:13" x14ac:dyDescent="0.2">
      <c r="A34" s="84"/>
      <c r="B34" t="s">
        <v>61</v>
      </c>
      <c r="M34" s="84"/>
    </row>
    <row r="35" spans="1:13" x14ac:dyDescent="0.2">
      <c r="A35" s="84"/>
      <c r="B35" t="s">
        <v>174</v>
      </c>
      <c r="M35" s="84"/>
    </row>
    <row r="36" spans="1:13" x14ac:dyDescent="0.2">
      <c r="A36" s="84"/>
      <c r="B36" t="s">
        <v>98</v>
      </c>
      <c r="M36" s="84"/>
    </row>
    <row r="37" spans="1:13" x14ac:dyDescent="0.2">
      <c r="A37" s="84"/>
      <c r="B37" t="s">
        <v>99</v>
      </c>
      <c r="M37" s="84"/>
    </row>
    <row r="38" spans="1:13" x14ac:dyDescent="0.2">
      <c r="A38" s="84"/>
      <c r="B38" t="s">
        <v>100</v>
      </c>
      <c r="M38" s="84"/>
    </row>
    <row r="39" spans="1:13" x14ac:dyDescent="0.2">
      <c r="A39" s="84"/>
      <c r="B39" t="s">
        <v>101</v>
      </c>
      <c r="H39" s="88"/>
      <c r="I39" s="88"/>
      <c r="J39" s="88"/>
      <c r="M39" s="84"/>
    </row>
    <row r="40" spans="1:13" x14ac:dyDescent="0.2">
      <c r="A40" s="84"/>
      <c r="B40" t="s">
        <v>176</v>
      </c>
      <c r="M40" s="84"/>
    </row>
    <row r="41" spans="1:13" x14ac:dyDescent="0.2">
      <c r="A41" s="84"/>
      <c r="B41" t="s">
        <v>175</v>
      </c>
      <c r="H41" s="35"/>
      <c r="I41" s="35"/>
      <c r="J41" s="35"/>
      <c r="K41" s="86"/>
      <c r="L41" s="86"/>
      <c r="M41" s="84"/>
    </row>
    <row r="42" spans="1:13" x14ac:dyDescent="0.2">
      <c r="A42" s="84"/>
      <c r="B42" s="86"/>
      <c r="C42" s="86"/>
      <c r="D42" s="86"/>
      <c r="E42" s="86"/>
      <c r="F42" s="86"/>
      <c r="G42" s="86"/>
      <c r="H42" s="86"/>
      <c r="I42" s="86"/>
      <c r="J42" s="86"/>
      <c r="K42" s="86"/>
      <c r="L42" s="86"/>
      <c r="M42" s="84"/>
    </row>
    <row r="43" spans="1:13" x14ac:dyDescent="0.2">
      <c r="A43" s="84"/>
      <c r="B43" t="s">
        <v>177</v>
      </c>
      <c r="M43" s="84"/>
    </row>
    <row r="44" spans="1:13" x14ac:dyDescent="0.2">
      <c r="A44" s="84"/>
      <c r="B44" t="s">
        <v>178</v>
      </c>
      <c r="M44" s="84"/>
    </row>
    <row r="45" spans="1:13" x14ac:dyDescent="0.2">
      <c r="A45" s="84"/>
      <c r="B45" t="s">
        <v>179</v>
      </c>
      <c r="M45" s="84"/>
    </row>
    <row r="46" spans="1:13" x14ac:dyDescent="0.2">
      <c r="A46" s="84"/>
      <c r="B46" t="s">
        <v>181</v>
      </c>
      <c r="D46" s="35"/>
      <c r="E46" s="35"/>
      <c r="F46" s="35"/>
      <c r="G46" s="35"/>
      <c r="H46" s="35"/>
      <c r="I46" s="35"/>
      <c r="J46" s="35"/>
      <c r="M46" s="84"/>
    </row>
    <row r="47" spans="1:13" x14ac:dyDescent="0.2">
      <c r="A47" s="84"/>
      <c r="B47" t="s">
        <v>180</v>
      </c>
      <c r="M47" s="84"/>
    </row>
    <row r="48" spans="1:13" x14ac:dyDescent="0.2">
      <c r="A48" s="84"/>
      <c r="B48" t="s">
        <v>182</v>
      </c>
      <c r="C48" s="35"/>
      <c r="D48" s="35"/>
      <c r="E48" s="35"/>
      <c r="F48" s="35"/>
      <c r="G48" s="35"/>
      <c r="H48" s="35"/>
      <c r="I48" s="35"/>
      <c r="J48" s="35"/>
      <c r="K48" s="35"/>
      <c r="L48" s="35"/>
      <c r="M48" s="84"/>
    </row>
    <row r="49" spans="1:13" x14ac:dyDescent="0.2">
      <c r="A49" s="84"/>
      <c r="B49" t="s">
        <v>183</v>
      </c>
      <c r="M49" s="84"/>
    </row>
    <row r="50" spans="1:13" x14ac:dyDescent="0.2">
      <c r="A50" s="84"/>
      <c r="B50" s="222" t="s">
        <v>255</v>
      </c>
      <c r="M50" s="84"/>
    </row>
    <row r="51" spans="1:13" x14ac:dyDescent="0.2">
      <c r="A51" s="84"/>
      <c r="B51" s="86"/>
      <c r="C51" s="86"/>
      <c r="D51" s="86"/>
      <c r="E51" s="86"/>
      <c r="F51" s="86"/>
      <c r="G51" s="86"/>
      <c r="H51" s="86"/>
      <c r="I51" s="86"/>
      <c r="J51" s="86"/>
      <c r="K51" s="86"/>
      <c r="L51" s="86"/>
      <c r="M51" s="84"/>
    </row>
    <row r="52" spans="1:13" x14ac:dyDescent="0.2">
      <c r="A52" s="84"/>
      <c r="B52" s="86"/>
      <c r="C52" s="86"/>
      <c r="D52" s="86"/>
      <c r="E52" s="86"/>
      <c r="F52" s="86"/>
      <c r="G52" s="86"/>
      <c r="H52" s="86"/>
      <c r="I52" s="86"/>
      <c r="J52" s="86"/>
      <c r="K52" s="86"/>
      <c r="L52" s="86"/>
      <c r="M52" s="84"/>
    </row>
    <row r="53" spans="1:13" x14ac:dyDescent="0.2">
      <c r="A53" s="84"/>
      <c r="B53" t="s">
        <v>184</v>
      </c>
      <c r="K53" s="35"/>
      <c r="L53" s="35"/>
      <c r="M53" s="84"/>
    </row>
    <row r="54" spans="1:13" x14ac:dyDescent="0.2">
      <c r="A54" s="84"/>
      <c r="B54" s="222" t="s">
        <v>185</v>
      </c>
      <c r="M54" s="84"/>
    </row>
    <row r="55" spans="1:13" x14ac:dyDescent="0.2">
      <c r="A55" s="84"/>
      <c r="B55" t="s">
        <v>206</v>
      </c>
      <c r="D55" s="35"/>
      <c r="E55" s="35"/>
      <c r="F55" s="35"/>
      <c r="G55" s="35"/>
      <c r="H55" s="35"/>
      <c r="I55" s="35"/>
      <c r="J55" s="35"/>
      <c r="K55" s="35"/>
      <c r="L55" s="35"/>
      <c r="M55" s="84"/>
    </row>
    <row r="56" spans="1:13" x14ac:dyDescent="0.2">
      <c r="A56" s="84"/>
      <c r="B56" t="s">
        <v>205</v>
      </c>
      <c r="F56" s="86"/>
      <c r="G56" s="86"/>
      <c r="H56" s="86"/>
      <c r="I56" s="86"/>
      <c r="J56" s="86"/>
      <c r="K56" s="86"/>
      <c r="L56" s="86"/>
      <c r="M56" s="84"/>
    </row>
    <row r="57" spans="1:13" x14ac:dyDescent="0.2">
      <c r="A57" s="84"/>
      <c r="B57" s="86"/>
      <c r="C57" s="86"/>
      <c r="D57" s="86"/>
      <c r="E57" s="86"/>
      <c r="F57" s="86"/>
      <c r="G57" s="86"/>
      <c r="H57" s="86"/>
      <c r="I57" s="86"/>
      <c r="J57" s="86"/>
      <c r="K57" s="86"/>
      <c r="L57" s="86"/>
      <c r="M57" s="84"/>
    </row>
    <row r="58" spans="1:13" x14ac:dyDescent="0.2">
      <c r="A58" s="84"/>
      <c r="B58" t="s">
        <v>117</v>
      </c>
      <c r="M58" s="84"/>
    </row>
    <row r="59" spans="1:13" x14ac:dyDescent="0.2">
      <c r="A59" s="84"/>
      <c r="B59" t="s">
        <v>118</v>
      </c>
      <c r="M59" s="84"/>
    </row>
    <row r="60" spans="1:13" x14ac:dyDescent="0.2">
      <c r="A60" s="84"/>
      <c r="B60" s="35" t="s">
        <v>119</v>
      </c>
      <c r="C60" s="35"/>
      <c r="D60" s="35"/>
      <c r="E60" s="35"/>
      <c r="F60" s="35"/>
      <c r="G60" s="35"/>
      <c r="H60" s="35"/>
      <c r="I60" s="35"/>
      <c r="J60" s="35"/>
      <c r="K60" s="35"/>
      <c r="L60" s="35"/>
      <c r="M60" s="84"/>
    </row>
    <row r="61" spans="1:13" x14ac:dyDescent="0.2">
      <c r="A61" s="84"/>
      <c r="B61" t="s">
        <v>120</v>
      </c>
      <c r="M61" s="84"/>
    </row>
    <row r="62" spans="1:13" x14ac:dyDescent="0.2">
      <c r="A62" s="84"/>
      <c r="B62" s="160" t="s">
        <v>121</v>
      </c>
      <c r="M62" s="84"/>
    </row>
    <row r="63" spans="1:13" x14ac:dyDescent="0.2">
      <c r="A63" s="84"/>
      <c r="B63" t="s">
        <v>122</v>
      </c>
      <c r="M63" s="84"/>
    </row>
    <row r="64" spans="1:13" x14ac:dyDescent="0.2">
      <c r="A64" s="84"/>
      <c r="B64" t="s">
        <v>123</v>
      </c>
      <c r="D64" s="35"/>
      <c r="E64" s="35"/>
      <c r="F64" s="35"/>
      <c r="G64" s="86"/>
      <c r="H64" s="86"/>
      <c r="I64" s="86"/>
      <c r="J64" s="86"/>
      <c r="K64" s="86"/>
      <c r="L64" s="86"/>
      <c r="M64" s="84"/>
    </row>
    <row r="65" spans="1:13" x14ac:dyDescent="0.2">
      <c r="A65" s="84"/>
      <c r="B65" s="86"/>
      <c r="C65" s="86"/>
      <c r="D65" s="86"/>
      <c r="E65" s="86"/>
      <c r="F65" s="86"/>
      <c r="G65" s="86"/>
      <c r="H65" s="86"/>
      <c r="I65" s="86"/>
      <c r="J65" s="86"/>
      <c r="K65" s="86"/>
      <c r="L65" s="86"/>
      <c r="M65" s="84"/>
    </row>
    <row r="66" spans="1:13" x14ac:dyDescent="0.2">
      <c r="A66" s="84"/>
      <c r="B66" s="354" t="s">
        <v>256</v>
      </c>
      <c r="M66" s="84"/>
    </row>
    <row r="67" spans="1:13" x14ac:dyDescent="0.2">
      <c r="A67" s="84"/>
      <c r="B67" s="86"/>
      <c r="C67" s="86"/>
      <c r="D67" s="86"/>
      <c r="E67" s="86"/>
      <c r="F67" s="86"/>
      <c r="G67" s="86"/>
      <c r="H67" s="86"/>
      <c r="I67" s="86"/>
      <c r="J67" s="86"/>
      <c r="K67" s="86"/>
      <c r="L67" s="86"/>
      <c r="M67" s="84"/>
    </row>
    <row r="68" spans="1:13" x14ac:dyDescent="0.2">
      <c r="A68" s="84"/>
      <c r="B68" s="84"/>
      <c r="C68" s="84"/>
      <c r="D68" s="84"/>
      <c r="E68" s="84"/>
      <c r="F68" s="84"/>
      <c r="G68" s="84"/>
      <c r="H68" s="84"/>
      <c r="I68" s="84"/>
      <c r="J68" s="84"/>
      <c r="K68" s="84"/>
      <c r="L68" s="84"/>
      <c r="M68" s="84"/>
    </row>
    <row r="69" spans="1:13" x14ac:dyDescent="0.2">
      <c r="A69" s="35"/>
      <c r="M69" s="35"/>
    </row>
    <row r="70" spans="1:13" x14ac:dyDescent="0.2">
      <c r="A70" s="35"/>
      <c r="M70" s="35"/>
    </row>
    <row r="71" spans="1:13" x14ac:dyDescent="0.2">
      <c r="A71" s="35"/>
      <c r="M71" s="35"/>
    </row>
    <row r="72" spans="1:13" x14ac:dyDescent="0.2">
      <c r="A72" s="35"/>
      <c r="M72" s="35"/>
    </row>
    <row r="73" spans="1:13" x14ac:dyDescent="0.2">
      <c r="A73" s="35"/>
      <c r="M73" s="35"/>
    </row>
  </sheetData>
  <sheetProtection selectLockedCells="1"/>
  <phoneticPr fontId="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L39"/>
  <sheetViews>
    <sheetView zoomScaleNormal="150" workbookViewId="0">
      <selection activeCell="O28" sqref="O28"/>
    </sheetView>
  </sheetViews>
  <sheetFormatPr defaultRowHeight="12.75" x14ac:dyDescent="0.2"/>
  <cols>
    <col min="1" max="1" width="2.5703125" customWidth="1"/>
    <col min="2" max="2" width="3.5703125" customWidth="1"/>
    <col min="11" max="11" width="17.28515625" customWidth="1"/>
    <col min="12" max="12" width="2.5703125" style="35" customWidth="1"/>
  </cols>
  <sheetData>
    <row r="1" spans="1:12" ht="12.75" customHeight="1" x14ac:dyDescent="0.2">
      <c r="A1" s="84"/>
      <c r="B1" s="84"/>
      <c r="C1" s="84"/>
      <c r="D1" s="84"/>
      <c r="E1" s="84"/>
      <c r="F1" s="84"/>
      <c r="G1" s="84"/>
      <c r="H1" s="84"/>
      <c r="I1" s="84"/>
      <c r="J1" s="84"/>
      <c r="K1" s="84"/>
      <c r="L1" s="84"/>
    </row>
    <row r="2" spans="1:12" ht="26.25" customHeight="1" x14ac:dyDescent="0.35">
      <c r="A2" s="84"/>
      <c r="B2" s="137" t="s">
        <v>105</v>
      </c>
      <c r="C2" s="138"/>
      <c r="D2" s="138"/>
      <c r="E2" s="138"/>
      <c r="F2" s="138"/>
      <c r="G2" s="138"/>
      <c r="H2" s="138"/>
      <c r="I2" s="138"/>
      <c r="J2" s="138"/>
      <c r="K2" s="138"/>
      <c r="L2" s="84"/>
    </row>
    <row r="3" spans="1:12" x14ac:dyDescent="0.2">
      <c r="A3" s="84"/>
      <c r="B3" s="85"/>
      <c r="C3" s="85"/>
      <c r="D3" s="85"/>
      <c r="E3" s="85"/>
      <c r="F3" s="85"/>
      <c r="G3" s="85"/>
      <c r="H3" s="85"/>
      <c r="I3" s="85"/>
      <c r="J3" s="85"/>
      <c r="K3" s="85"/>
      <c r="L3" s="84"/>
    </row>
    <row r="4" spans="1:12" x14ac:dyDescent="0.2">
      <c r="A4" s="84"/>
      <c r="B4" s="139" t="s">
        <v>187</v>
      </c>
      <c r="C4" s="139"/>
      <c r="D4" s="139"/>
      <c r="E4" s="139"/>
      <c r="F4" s="139"/>
      <c r="G4" s="139"/>
      <c r="H4" s="139"/>
      <c r="I4" s="139"/>
      <c r="J4" s="139"/>
      <c r="K4" s="139"/>
      <c r="L4" s="84"/>
    </row>
    <row r="5" spans="1:12" x14ac:dyDescent="0.2">
      <c r="A5" s="84"/>
      <c r="B5" s="139"/>
      <c r="C5" s="139" t="s">
        <v>106</v>
      </c>
      <c r="D5" s="139"/>
      <c r="E5" s="139"/>
      <c r="F5" s="139"/>
      <c r="G5" s="139"/>
      <c r="H5" s="139"/>
      <c r="I5" s="139"/>
      <c r="J5" s="139"/>
      <c r="K5" s="139"/>
      <c r="L5" s="84"/>
    </row>
    <row r="6" spans="1:12" x14ac:dyDescent="0.2">
      <c r="A6" s="84"/>
      <c r="B6" s="139"/>
      <c r="C6" s="139" t="s">
        <v>107</v>
      </c>
      <c r="D6" s="139"/>
      <c r="E6" s="139"/>
      <c r="F6" s="139"/>
      <c r="G6" s="139"/>
      <c r="H6" s="139"/>
      <c r="I6" s="139"/>
      <c r="J6" s="139"/>
      <c r="K6" s="139"/>
      <c r="L6" s="84"/>
    </row>
    <row r="7" spans="1:12" x14ac:dyDescent="0.2">
      <c r="A7" s="84"/>
      <c r="B7" s="139"/>
      <c r="C7" s="139" t="s">
        <v>223</v>
      </c>
      <c r="D7" s="139"/>
      <c r="E7" s="139"/>
      <c r="F7" s="139"/>
      <c r="G7" s="139"/>
      <c r="H7" s="139"/>
      <c r="I7" s="139"/>
      <c r="J7" s="139"/>
      <c r="K7" s="139"/>
      <c r="L7" s="84"/>
    </row>
    <row r="8" spans="1:12" x14ac:dyDescent="0.2">
      <c r="A8" s="84"/>
      <c r="B8" s="139"/>
      <c r="C8" s="139" t="s">
        <v>218</v>
      </c>
      <c r="D8" s="139"/>
      <c r="E8" s="139"/>
      <c r="F8" s="139"/>
      <c r="G8" s="139"/>
      <c r="H8" s="139"/>
      <c r="I8" s="139"/>
      <c r="J8" s="139"/>
      <c r="K8" s="139"/>
      <c r="L8" s="84"/>
    </row>
    <row r="9" spans="1:12" x14ac:dyDescent="0.2">
      <c r="A9" s="84"/>
      <c r="B9" s="139"/>
      <c r="C9" s="139" t="s">
        <v>220</v>
      </c>
      <c r="D9" s="139"/>
      <c r="E9" s="139"/>
      <c r="F9" s="139"/>
      <c r="G9" s="139"/>
      <c r="H9" s="139"/>
      <c r="I9" s="139"/>
      <c r="J9" s="139"/>
      <c r="K9" s="139"/>
      <c r="L9" s="84"/>
    </row>
    <row r="10" spans="1:12" x14ac:dyDescent="0.2">
      <c r="A10" s="84"/>
      <c r="B10" s="139"/>
      <c r="C10" s="139" t="s">
        <v>219</v>
      </c>
      <c r="D10" s="139"/>
      <c r="E10" s="139"/>
      <c r="F10" s="139"/>
      <c r="G10" s="139"/>
      <c r="H10" s="139"/>
      <c r="I10" s="139"/>
      <c r="J10" s="139"/>
      <c r="K10" s="139"/>
      <c r="L10" s="84"/>
    </row>
    <row r="11" spans="1:12" x14ac:dyDescent="0.2">
      <c r="A11" s="84"/>
      <c r="B11" s="139" t="s">
        <v>193</v>
      </c>
      <c r="C11" s="139"/>
      <c r="D11" s="139"/>
      <c r="E11" s="139"/>
      <c r="F11" s="139"/>
      <c r="G11" s="139"/>
      <c r="H11" s="139"/>
      <c r="I11" s="139"/>
      <c r="J11" s="139"/>
      <c r="K11" s="139"/>
      <c r="L11" s="84"/>
    </row>
    <row r="12" spans="1:12" x14ac:dyDescent="0.2">
      <c r="A12" s="84"/>
      <c r="B12" s="139"/>
      <c r="C12" s="139" t="s">
        <v>194</v>
      </c>
      <c r="D12" s="139"/>
      <c r="E12" s="139"/>
      <c r="F12" s="139"/>
      <c r="G12" s="139"/>
      <c r="H12" s="139"/>
      <c r="I12" s="139"/>
      <c r="J12" s="139"/>
      <c r="K12" s="139"/>
      <c r="L12" s="84"/>
    </row>
    <row r="13" spans="1:12" x14ac:dyDescent="0.2">
      <c r="A13" s="84"/>
      <c r="B13" s="139"/>
      <c r="C13" s="139" t="s">
        <v>195</v>
      </c>
      <c r="D13" s="139"/>
      <c r="E13" s="139"/>
      <c r="F13" s="139"/>
      <c r="G13" s="139"/>
      <c r="H13" s="139"/>
      <c r="I13" s="139"/>
      <c r="J13" s="139"/>
      <c r="K13" s="139"/>
      <c r="L13" s="84"/>
    </row>
    <row r="14" spans="1:12" x14ac:dyDescent="0.2">
      <c r="A14" s="84"/>
      <c r="B14" s="139"/>
      <c r="C14" s="139" t="s">
        <v>196</v>
      </c>
      <c r="D14" s="139"/>
      <c r="E14" s="139"/>
      <c r="F14" s="139"/>
      <c r="G14" s="139"/>
      <c r="H14" s="139"/>
      <c r="I14" s="139"/>
      <c r="J14" s="139"/>
      <c r="K14" s="139"/>
      <c r="L14" s="84"/>
    </row>
    <row r="15" spans="1:12" x14ac:dyDescent="0.2">
      <c r="A15" s="84"/>
      <c r="B15" s="139"/>
      <c r="C15" s="139" t="s">
        <v>197</v>
      </c>
      <c r="D15" s="139"/>
      <c r="E15" s="139"/>
      <c r="F15" s="139"/>
      <c r="G15" s="139"/>
      <c r="H15" s="139"/>
      <c r="I15" s="139"/>
      <c r="J15" s="139"/>
      <c r="K15" s="139"/>
      <c r="L15" s="84"/>
    </row>
    <row r="16" spans="1:12" x14ac:dyDescent="0.2">
      <c r="A16" s="84"/>
      <c r="B16" s="139"/>
      <c r="C16" s="140" t="s">
        <v>198</v>
      </c>
      <c r="D16" s="139"/>
      <c r="E16" s="139"/>
      <c r="F16" s="139"/>
      <c r="G16" s="139"/>
      <c r="H16" s="139"/>
      <c r="I16" s="139"/>
      <c r="J16" s="139"/>
      <c r="K16" s="139"/>
      <c r="L16" s="84"/>
    </row>
    <row r="17" spans="1:12" x14ac:dyDescent="0.2">
      <c r="A17" s="84"/>
      <c r="B17" s="139"/>
      <c r="C17" s="139" t="s">
        <v>201</v>
      </c>
      <c r="D17" s="139"/>
      <c r="E17" s="139"/>
      <c r="F17" s="139"/>
      <c r="G17" s="139"/>
      <c r="H17" s="139"/>
      <c r="I17" s="139"/>
      <c r="J17" s="139"/>
      <c r="K17" s="139"/>
      <c r="L17" s="84"/>
    </row>
    <row r="18" spans="1:12" x14ac:dyDescent="0.2">
      <c r="A18" s="84"/>
      <c r="B18" s="139"/>
      <c r="C18" s="139" t="s">
        <v>199</v>
      </c>
      <c r="D18" s="139"/>
      <c r="E18" s="139"/>
      <c r="F18" s="139"/>
      <c r="G18" s="139"/>
      <c r="H18" s="139"/>
      <c r="I18" s="139"/>
      <c r="J18" s="139"/>
      <c r="K18" s="139"/>
      <c r="L18" s="84"/>
    </row>
    <row r="19" spans="1:12" x14ac:dyDescent="0.2">
      <c r="A19" s="84"/>
      <c r="B19" s="139"/>
      <c r="C19" s="319" t="s">
        <v>249</v>
      </c>
      <c r="D19" s="139"/>
      <c r="E19" s="139"/>
      <c r="F19" s="139"/>
      <c r="G19" s="139"/>
      <c r="H19" s="139"/>
      <c r="I19" s="139"/>
      <c r="J19" s="139"/>
      <c r="K19" s="139"/>
      <c r="L19" s="84"/>
    </row>
    <row r="20" spans="1:12" x14ac:dyDescent="0.2">
      <c r="A20" s="84"/>
      <c r="B20" s="139" t="s">
        <v>200</v>
      </c>
      <c r="C20" s="139"/>
      <c r="D20" s="139"/>
      <c r="E20" s="139"/>
      <c r="F20" s="139"/>
      <c r="G20" s="139"/>
      <c r="H20" s="139"/>
      <c r="I20" s="139"/>
      <c r="J20" s="139"/>
      <c r="K20" s="139"/>
      <c r="L20" s="84"/>
    </row>
    <row r="21" spans="1:12" x14ac:dyDescent="0.2">
      <c r="A21" s="84"/>
      <c r="B21" s="139"/>
      <c r="C21" s="139" t="s">
        <v>222</v>
      </c>
      <c r="D21" s="139"/>
      <c r="E21" s="139"/>
      <c r="F21" s="139"/>
      <c r="G21" s="139"/>
      <c r="H21" s="139"/>
      <c r="I21" s="139"/>
      <c r="J21" s="139"/>
      <c r="K21" s="139"/>
      <c r="L21" s="84"/>
    </row>
    <row r="22" spans="1:12" x14ac:dyDescent="0.2">
      <c r="A22" s="84"/>
      <c r="B22" s="139"/>
      <c r="C22" s="139" t="s">
        <v>224</v>
      </c>
      <c r="D22" s="139"/>
      <c r="E22" s="139"/>
      <c r="F22" s="139"/>
      <c r="G22" s="139"/>
      <c r="H22" s="139"/>
      <c r="I22" s="139"/>
      <c r="J22" s="139"/>
      <c r="K22" s="139"/>
      <c r="L22" s="84"/>
    </row>
    <row r="23" spans="1:12" x14ac:dyDescent="0.2">
      <c r="A23" s="84"/>
      <c r="B23" s="139"/>
      <c r="C23" s="139" t="s">
        <v>221</v>
      </c>
      <c r="D23" s="139"/>
      <c r="E23" s="139"/>
      <c r="F23" s="139"/>
      <c r="G23" s="139"/>
      <c r="H23" s="139"/>
      <c r="I23" s="139"/>
      <c r="J23" s="139"/>
      <c r="K23" s="139"/>
      <c r="L23" s="84"/>
    </row>
    <row r="24" spans="1:12" x14ac:dyDescent="0.2">
      <c r="A24" s="84"/>
      <c r="B24" s="139"/>
      <c r="C24" s="319" t="s">
        <v>251</v>
      </c>
      <c r="D24" s="139"/>
      <c r="E24" s="139"/>
      <c r="F24" s="139"/>
      <c r="G24" s="139"/>
      <c r="H24" s="139"/>
      <c r="I24" s="139"/>
      <c r="J24" s="139"/>
      <c r="K24" s="139"/>
      <c r="L24" s="84"/>
    </row>
    <row r="25" spans="1:12" x14ac:dyDescent="0.2">
      <c r="A25" s="84"/>
      <c r="B25" s="139" t="s">
        <v>188</v>
      </c>
      <c r="C25" s="139"/>
      <c r="D25" s="139"/>
      <c r="E25" s="139"/>
      <c r="F25" s="139"/>
      <c r="G25" s="139"/>
      <c r="H25" s="139"/>
      <c r="I25" s="139"/>
      <c r="J25" s="139"/>
      <c r="K25" s="139"/>
      <c r="L25" s="84"/>
    </row>
    <row r="26" spans="1:12" x14ac:dyDescent="0.2">
      <c r="A26" s="84"/>
      <c r="B26" s="139"/>
      <c r="C26" s="140" t="s">
        <v>110</v>
      </c>
      <c r="D26" s="139"/>
      <c r="E26" s="139"/>
      <c r="F26" s="139"/>
      <c r="G26" s="139"/>
      <c r="H26" s="139"/>
      <c r="I26" s="139"/>
      <c r="J26" s="139"/>
      <c r="K26" s="139"/>
      <c r="L26" s="84"/>
    </row>
    <row r="27" spans="1:12" x14ac:dyDescent="0.2">
      <c r="A27" s="84"/>
      <c r="B27" s="139"/>
      <c r="C27" s="141" t="s">
        <v>239</v>
      </c>
      <c r="D27" s="139"/>
      <c r="E27" s="139"/>
      <c r="F27" s="139"/>
      <c r="G27" s="139"/>
      <c r="H27" s="139"/>
      <c r="I27" s="139"/>
      <c r="J27" s="139"/>
      <c r="K27" s="139"/>
      <c r="L27" s="84"/>
    </row>
    <row r="28" spans="1:12" x14ac:dyDescent="0.2">
      <c r="A28" s="84"/>
      <c r="B28" s="139"/>
      <c r="C28" s="319" t="s">
        <v>240</v>
      </c>
      <c r="D28" s="139"/>
      <c r="E28" s="139"/>
      <c r="F28" s="139"/>
      <c r="G28" s="139"/>
      <c r="H28" s="139"/>
      <c r="I28" s="139"/>
      <c r="J28" s="139"/>
      <c r="K28" s="139"/>
      <c r="L28" s="84"/>
    </row>
    <row r="29" spans="1:12" x14ac:dyDescent="0.2">
      <c r="A29" s="84"/>
      <c r="B29" s="139" t="s">
        <v>186</v>
      </c>
      <c r="C29" s="139"/>
      <c r="D29" s="139"/>
      <c r="E29" s="139"/>
      <c r="F29" s="139"/>
      <c r="G29" s="139"/>
      <c r="H29" s="139"/>
      <c r="I29" s="139"/>
      <c r="J29" s="139"/>
      <c r="K29" s="139"/>
      <c r="L29" s="84"/>
    </row>
    <row r="30" spans="1:12" x14ac:dyDescent="0.2">
      <c r="A30" s="84"/>
      <c r="B30" s="139"/>
      <c r="C30" s="141" t="s">
        <v>257</v>
      </c>
      <c r="D30" s="139"/>
      <c r="E30" s="139"/>
      <c r="F30" s="139"/>
      <c r="G30" s="139"/>
      <c r="H30" s="139"/>
      <c r="I30" s="139"/>
      <c r="J30" s="139"/>
      <c r="K30" s="139"/>
      <c r="L30" s="84"/>
    </row>
    <row r="31" spans="1:12" x14ac:dyDescent="0.2">
      <c r="A31" s="84"/>
      <c r="B31" s="139"/>
      <c r="C31" s="319" t="s">
        <v>258</v>
      </c>
      <c r="D31" s="139"/>
      <c r="E31" s="139"/>
      <c r="F31" s="139"/>
      <c r="G31" s="139"/>
      <c r="H31" s="139"/>
      <c r="I31" s="139"/>
      <c r="J31" s="139"/>
      <c r="K31" s="139"/>
      <c r="L31" s="84"/>
    </row>
    <row r="32" spans="1:12" x14ac:dyDescent="0.2">
      <c r="A32" s="84"/>
      <c r="B32" s="85"/>
      <c r="C32" s="85"/>
      <c r="D32" s="85"/>
      <c r="E32" s="85"/>
      <c r="F32" s="85"/>
      <c r="G32" s="85"/>
      <c r="H32" s="85"/>
      <c r="I32" s="85"/>
      <c r="J32" s="85"/>
      <c r="K32" s="85"/>
      <c r="L32" s="84"/>
    </row>
    <row r="33" spans="1:12" x14ac:dyDescent="0.2">
      <c r="A33" s="84"/>
      <c r="B33" s="84"/>
      <c r="C33" s="84"/>
      <c r="D33" s="84"/>
      <c r="E33" s="84"/>
      <c r="F33" s="84"/>
      <c r="G33" s="84"/>
      <c r="H33" s="84"/>
      <c r="I33" s="84"/>
      <c r="J33" s="84"/>
      <c r="K33" s="84"/>
      <c r="L33" s="84"/>
    </row>
    <row r="34" spans="1:12" ht="13.5" thickBot="1" x14ac:dyDescent="0.25">
      <c r="A34" s="84"/>
      <c r="B34" s="84"/>
      <c r="C34" s="84"/>
      <c r="D34" s="84"/>
      <c r="E34" s="84"/>
      <c r="F34" s="84"/>
      <c r="G34" s="84"/>
      <c r="H34" s="84"/>
      <c r="I34" s="84"/>
      <c r="J34" s="84"/>
      <c r="K34" s="84"/>
      <c r="L34" s="84"/>
    </row>
    <row r="35" spans="1:12" x14ac:dyDescent="0.2">
      <c r="A35" s="84"/>
      <c r="B35" s="355" t="s">
        <v>238</v>
      </c>
      <c r="C35" s="356"/>
      <c r="D35" s="356"/>
      <c r="E35" s="356"/>
      <c r="F35" s="356"/>
      <c r="G35" s="356"/>
      <c r="H35" s="356"/>
      <c r="I35" s="356"/>
      <c r="J35" s="356"/>
      <c r="K35" s="357"/>
      <c r="L35" s="84"/>
    </row>
    <row r="36" spans="1:12" x14ac:dyDescent="0.2">
      <c r="A36" s="84"/>
      <c r="B36" s="358" t="s">
        <v>237</v>
      </c>
      <c r="C36" s="359"/>
      <c r="D36" s="359"/>
      <c r="E36" s="359"/>
      <c r="F36" s="359"/>
      <c r="G36" s="359"/>
      <c r="H36" s="359"/>
      <c r="I36" s="359"/>
      <c r="J36" s="359"/>
      <c r="K36" s="360"/>
      <c r="L36" s="84"/>
    </row>
    <row r="37" spans="1:12" ht="13.5" thickBot="1" x14ac:dyDescent="0.25">
      <c r="A37" s="84"/>
      <c r="B37" s="361" t="s">
        <v>252</v>
      </c>
      <c r="C37" s="362"/>
      <c r="D37" s="362"/>
      <c r="E37" s="362"/>
      <c r="F37" s="362"/>
      <c r="G37" s="362"/>
      <c r="H37" s="362"/>
      <c r="I37" s="362"/>
      <c r="J37" s="362"/>
      <c r="K37" s="363"/>
      <c r="L37" s="84"/>
    </row>
    <row r="38" spans="1:12" x14ac:dyDescent="0.2">
      <c r="A38" s="84"/>
      <c r="B38" s="84"/>
      <c r="C38" s="84"/>
      <c r="D38" s="84"/>
      <c r="E38" s="84"/>
      <c r="F38" s="84"/>
      <c r="G38" s="84"/>
      <c r="H38" s="84"/>
      <c r="I38" s="84"/>
      <c r="J38" s="84"/>
      <c r="K38" s="84"/>
      <c r="L38" s="84"/>
    </row>
    <row r="39" spans="1:12" x14ac:dyDescent="0.2">
      <c r="A39" s="84"/>
      <c r="B39" s="84"/>
      <c r="C39" s="84"/>
      <c r="D39" s="84"/>
      <c r="E39" s="84"/>
      <c r="F39" s="84"/>
      <c r="G39" s="84"/>
      <c r="H39" s="84"/>
      <c r="I39" s="84"/>
      <c r="J39" s="84"/>
      <c r="K39" s="84"/>
      <c r="L39" s="84"/>
    </row>
  </sheetData>
  <sheetProtection selectLockedCells="1"/>
  <phoneticPr fontId="2"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A1:CA204"/>
  <sheetViews>
    <sheetView zoomScaleNormal="150" workbookViewId="0">
      <pane xSplit="4" ySplit="4" topLeftCell="E169" activePane="bottomRight" state="frozen"/>
      <selection pane="topRight" activeCell="E1" sqref="E1"/>
      <selection pane="bottomLeft" activeCell="A5" sqref="A5"/>
      <selection pane="bottomRight" activeCell="G208" sqref="G208"/>
    </sheetView>
  </sheetViews>
  <sheetFormatPr defaultRowHeight="12.75" x14ac:dyDescent="0.2"/>
  <cols>
    <col min="1" max="1" width="30.7109375" style="34" customWidth="1"/>
    <col min="2" max="4" width="15.85546875" customWidth="1"/>
    <col min="14" max="14" width="10.140625" bestFit="1" customWidth="1"/>
    <col min="67" max="67" width="10.5703125" customWidth="1"/>
    <col min="68" max="68" width="2.5703125" customWidth="1"/>
    <col min="69" max="69" width="10.140625" customWidth="1"/>
    <col min="70" max="70" width="7.7109375" customWidth="1"/>
    <col min="71" max="71" width="12.28515625" customWidth="1"/>
    <col min="74" max="74" width="13.85546875" customWidth="1"/>
    <col min="75" max="75" width="2.7109375" customWidth="1"/>
    <col min="76" max="76" width="25.140625" customWidth="1"/>
    <col min="77" max="77" width="22.85546875" customWidth="1"/>
  </cols>
  <sheetData>
    <row r="1" spans="1:79" ht="13.5" thickBot="1" x14ac:dyDescent="0.25">
      <c r="A1" s="35" t="s">
        <v>111</v>
      </c>
      <c r="BQ1" s="291" t="s">
        <v>216</v>
      </c>
      <c r="BR1" s="292"/>
      <c r="BS1" s="292"/>
      <c r="BT1" s="292"/>
      <c r="BU1" s="292"/>
      <c r="BV1" s="292"/>
    </row>
    <row r="2" spans="1:79" s="11" customFormat="1" ht="18.75" thickBot="1" x14ac:dyDescent="0.3">
      <c r="A2" s="39"/>
      <c r="B2" s="289" t="s">
        <v>215</v>
      </c>
      <c r="C2" s="293" t="str">
        <f ca="1" xml:space="preserve"> IF(OR(BS203 &gt; 0,BU203 &gt; 0), "ENTRY FAULT", "DATA OK")</f>
        <v>DATA OK</v>
      </c>
      <c r="D2" s="294"/>
      <c r="E2" s="112" t="s">
        <v>9</v>
      </c>
      <c r="F2" s="36"/>
      <c r="G2" s="36"/>
      <c r="H2" s="36"/>
      <c r="I2" s="36"/>
      <c r="J2" s="36"/>
      <c r="K2" s="36"/>
      <c r="L2" s="36"/>
      <c r="M2" s="36"/>
      <c r="N2" s="36"/>
      <c r="O2" s="36"/>
      <c r="P2" s="36"/>
      <c r="Q2" s="36"/>
      <c r="R2" s="36"/>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8"/>
      <c r="BM2" s="200"/>
      <c r="BN2" s="201" t="s">
        <v>143</v>
      </c>
      <c r="BO2" s="202"/>
      <c r="BP2" s="93"/>
      <c r="BQ2" s="270" t="s">
        <v>207</v>
      </c>
      <c r="BR2" s="271"/>
      <c r="BS2" s="272"/>
      <c r="BT2" s="273" t="s">
        <v>208</v>
      </c>
      <c r="BU2" s="274"/>
      <c r="BV2" s="274"/>
      <c r="BX2" s="251" t="s">
        <v>191</v>
      </c>
      <c r="BY2" s="252" t="s">
        <v>190</v>
      </c>
      <c r="BZ2" s="255"/>
      <c r="CA2" s="256"/>
    </row>
    <row r="3" spans="1:79" ht="13.5" thickBot="1" x14ac:dyDescent="0.25">
      <c r="A3" s="54" t="s">
        <v>1</v>
      </c>
      <c r="B3" s="108" t="s">
        <v>2</v>
      </c>
      <c r="C3" s="114" t="s">
        <v>4</v>
      </c>
      <c r="D3" s="109" t="s">
        <v>83</v>
      </c>
      <c r="E3" s="55">
        <v>1</v>
      </c>
      <c r="F3" s="56">
        <f t="shared" ref="F3:AK3" si="0" xml:space="preserve"> E3 + 1</f>
        <v>2</v>
      </c>
      <c r="G3" s="56">
        <f t="shared" si="0"/>
        <v>3</v>
      </c>
      <c r="H3" s="56">
        <f t="shared" si="0"/>
        <v>4</v>
      </c>
      <c r="I3" s="56">
        <f t="shared" si="0"/>
        <v>5</v>
      </c>
      <c r="J3" s="56">
        <f t="shared" si="0"/>
        <v>6</v>
      </c>
      <c r="K3" s="56">
        <f t="shared" si="0"/>
        <v>7</v>
      </c>
      <c r="L3" s="56">
        <f t="shared" si="0"/>
        <v>8</v>
      </c>
      <c r="M3" s="56">
        <f t="shared" si="0"/>
        <v>9</v>
      </c>
      <c r="N3" s="56">
        <f t="shared" si="0"/>
        <v>10</v>
      </c>
      <c r="O3" s="56">
        <f t="shared" si="0"/>
        <v>11</v>
      </c>
      <c r="P3" s="56">
        <f t="shared" si="0"/>
        <v>12</v>
      </c>
      <c r="Q3" s="56">
        <f t="shared" si="0"/>
        <v>13</v>
      </c>
      <c r="R3" s="56">
        <f t="shared" si="0"/>
        <v>14</v>
      </c>
      <c r="S3" s="57">
        <f t="shared" si="0"/>
        <v>15</v>
      </c>
      <c r="T3" s="57">
        <f t="shared" si="0"/>
        <v>16</v>
      </c>
      <c r="U3" s="57">
        <f t="shared" si="0"/>
        <v>17</v>
      </c>
      <c r="V3" s="57">
        <f t="shared" si="0"/>
        <v>18</v>
      </c>
      <c r="W3" s="57">
        <f t="shared" si="0"/>
        <v>19</v>
      </c>
      <c r="X3" s="57">
        <f t="shared" si="0"/>
        <v>20</v>
      </c>
      <c r="Y3" s="57">
        <f t="shared" si="0"/>
        <v>21</v>
      </c>
      <c r="Z3" s="57">
        <f t="shared" si="0"/>
        <v>22</v>
      </c>
      <c r="AA3" s="57">
        <f t="shared" si="0"/>
        <v>23</v>
      </c>
      <c r="AB3" s="57">
        <f t="shared" si="0"/>
        <v>24</v>
      </c>
      <c r="AC3" s="57">
        <f t="shared" si="0"/>
        <v>25</v>
      </c>
      <c r="AD3" s="57">
        <f t="shared" si="0"/>
        <v>26</v>
      </c>
      <c r="AE3" s="57">
        <f t="shared" si="0"/>
        <v>27</v>
      </c>
      <c r="AF3" s="57">
        <f t="shared" si="0"/>
        <v>28</v>
      </c>
      <c r="AG3" s="57">
        <f t="shared" si="0"/>
        <v>29</v>
      </c>
      <c r="AH3" s="57">
        <f t="shared" si="0"/>
        <v>30</v>
      </c>
      <c r="AI3" s="57">
        <f t="shared" si="0"/>
        <v>31</v>
      </c>
      <c r="AJ3" s="57">
        <f t="shared" si="0"/>
        <v>32</v>
      </c>
      <c r="AK3" s="57">
        <f t="shared" si="0"/>
        <v>33</v>
      </c>
      <c r="AL3" s="57">
        <f t="shared" ref="AL3:BL3" si="1" xml:space="preserve"> AK3 + 1</f>
        <v>34</v>
      </c>
      <c r="AM3" s="57">
        <f t="shared" si="1"/>
        <v>35</v>
      </c>
      <c r="AN3" s="57">
        <f t="shared" si="1"/>
        <v>36</v>
      </c>
      <c r="AO3" s="57">
        <f t="shared" si="1"/>
        <v>37</v>
      </c>
      <c r="AP3" s="57">
        <f t="shared" si="1"/>
        <v>38</v>
      </c>
      <c r="AQ3" s="57">
        <f t="shared" si="1"/>
        <v>39</v>
      </c>
      <c r="AR3" s="57">
        <f t="shared" si="1"/>
        <v>40</v>
      </c>
      <c r="AS3" s="57">
        <f t="shared" si="1"/>
        <v>41</v>
      </c>
      <c r="AT3" s="57">
        <f t="shared" si="1"/>
        <v>42</v>
      </c>
      <c r="AU3" s="57">
        <f t="shared" si="1"/>
        <v>43</v>
      </c>
      <c r="AV3" s="57">
        <f t="shared" si="1"/>
        <v>44</v>
      </c>
      <c r="AW3" s="57">
        <f t="shared" si="1"/>
        <v>45</v>
      </c>
      <c r="AX3" s="57">
        <f t="shared" si="1"/>
        <v>46</v>
      </c>
      <c r="AY3" s="57">
        <f t="shared" si="1"/>
        <v>47</v>
      </c>
      <c r="AZ3" s="57">
        <f t="shared" si="1"/>
        <v>48</v>
      </c>
      <c r="BA3" s="57">
        <f t="shared" si="1"/>
        <v>49</v>
      </c>
      <c r="BB3" s="57">
        <f t="shared" si="1"/>
        <v>50</v>
      </c>
      <c r="BC3" s="57">
        <f t="shared" si="1"/>
        <v>51</v>
      </c>
      <c r="BD3" s="57">
        <f t="shared" si="1"/>
        <v>52</v>
      </c>
      <c r="BE3" s="57">
        <f t="shared" si="1"/>
        <v>53</v>
      </c>
      <c r="BF3" s="57">
        <f t="shared" si="1"/>
        <v>54</v>
      </c>
      <c r="BG3" s="57">
        <f t="shared" si="1"/>
        <v>55</v>
      </c>
      <c r="BH3" s="57">
        <f t="shared" si="1"/>
        <v>56</v>
      </c>
      <c r="BI3" s="57">
        <f t="shared" si="1"/>
        <v>57</v>
      </c>
      <c r="BJ3" s="57">
        <f t="shared" si="1"/>
        <v>58</v>
      </c>
      <c r="BK3" s="57">
        <f t="shared" si="1"/>
        <v>59</v>
      </c>
      <c r="BL3" s="58">
        <f t="shared" si="1"/>
        <v>60</v>
      </c>
      <c r="BM3" s="209" t="s">
        <v>149</v>
      </c>
      <c r="BN3" s="210" t="s">
        <v>147</v>
      </c>
      <c r="BO3" s="203"/>
      <c r="BP3" s="188"/>
      <c r="BQ3" s="275"/>
      <c r="BR3" s="275" t="s">
        <v>209</v>
      </c>
      <c r="BS3" s="276" t="s">
        <v>210</v>
      </c>
      <c r="BT3" s="277" t="s">
        <v>211</v>
      </c>
      <c r="BU3" s="277" t="s">
        <v>212</v>
      </c>
      <c r="BV3" s="278"/>
      <c r="BX3" s="253">
        <f ca="1">IF(BX$4=0,"No Plan",MIN(B$4:OFFSET(B$4,BX$4,0)))</f>
        <v>38337</v>
      </c>
      <c r="BY3" s="254">
        <f ca="1">IF(BY$4=0,"No Plan",MAX(C$5:OFFSET(C$4,BY$4,0)))</f>
        <v>38656</v>
      </c>
      <c r="BZ3" s="257"/>
      <c r="CA3" s="258"/>
    </row>
    <row r="4" spans="1:79" ht="13.5" thickBot="1" x14ac:dyDescent="0.25">
      <c r="A4" s="342"/>
      <c r="B4" s="346">
        <v>38337</v>
      </c>
      <c r="C4" s="347"/>
      <c r="D4" s="372">
        <v>185</v>
      </c>
      <c r="E4" s="344">
        <v>38383</v>
      </c>
      <c r="F4" s="345">
        <v>38411</v>
      </c>
      <c r="G4" s="345">
        <v>38442</v>
      </c>
      <c r="H4" s="345">
        <v>38472</v>
      </c>
      <c r="I4" s="345">
        <v>38503</v>
      </c>
      <c r="J4" s="345">
        <v>38533</v>
      </c>
      <c r="K4" s="345">
        <v>38564</v>
      </c>
      <c r="L4" s="345">
        <v>38595</v>
      </c>
      <c r="M4" s="345">
        <v>38625</v>
      </c>
      <c r="N4" s="345">
        <v>38656</v>
      </c>
      <c r="O4" s="345">
        <v>12</v>
      </c>
      <c r="P4" s="345">
        <v>13</v>
      </c>
      <c r="Q4" s="345">
        <v>14</v>
      </c>
      <c r="R4" s="345">
        <v>15</v>
      </c>
      <c r="S4" s="345">
        <v>16</v>
      </c>
      <c r="T4" s="345">
        <v>17</v>
      </c>
      <c r="U4" s="345">
        <v>18</v>
      </c>
      <c r="V4" s="345">
        <v>19</v>
      </c>
      <c r="W4" s="345">
        <v>20</v>
      </c>
      <c r="X4" s="345">
        <v>21</v>
      </c>
      <c r="Y4" s="345">
        <v>22</v>
      </c>
      <c r="Z4" s="345">
        <v>23</v>
      </c>
      <c r="AA4" s="345">
        <v>24</v>
      </c>
      <c r="AB4" s="345">
        <v>25</v>
      </c>
      <c r="AC4" s="345">
        <v>26</v>
      </c>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90"/>
      <c r="BM4" s="244">
        <f ca="1">'ES Calc'!$Q$7</f>
        <v>6.9</v>
      </c>
      <c r="BN4" s="245">
        <f ca="1">IF(ISNUMBER($BM$4), INT($BM$4), "PV(n)")</f>
        <v>6</v>
      </c>
      <c r="BO4" s="245">
        <f ca="1" xml:space="preserve"> IF(ISNUMBER($BM$4), $BN$4 + 1, "PV(n+1)")</f>
        <v>7</v>
      </c>
      <c r="BP4" s="9"/>
      <c r="BQ4" s="279" t="s">
        <v>3</v>
      </c>
      <c r="BR4" s="279" t="s">
        <v>124</v>
      </c>
      <c r="BS4" s="280" t="s">
        <v>124</v>
      </c>
      <c r="BT4" s="281" t="s">
        <v>124</v>
      </c>
      <c r="BU4" s="281" t="s">
        <v>124</v>
      </c>
      <c r="BV4" s="281" t="s">
        <v>217</v>
      </c>
      <c r="BX4" s="261">
        <f>COUNT(B$5:B$201)</f>
        <v>10</v>
      </c>
      <c r="BY4" s="262">
        <f>COUNT(C$5:C$201)</f>
        <v>10</v>
      </c>
      <c r="BZ4" s="259" t="s">
        <v>192</v>
      </c>
      <c r="CA4" s="260"/>
    </row>
    <row r="5" spans="1:79" ht="13.5" thickBot="1" x14ac:dyDescent="0.25">
      <c r="A5" s="348" t="s">
        <v>86</v>
      </c>
      <c r="B5" s="343">
        <v>38337</v>
      </c>
      <c r="C5" s="343">
        <v>38442</v>
      </c>
      <c r="D5" s="373">
        <v>15</v>
      </c>
      <c r="E5" s="365">
        <v>5</v>
      </c>
      <c r="F5" s="365">
        <v>10</v>
      </c>
      <c r="G5" s="365">
        <v>15</v>
      </c>
      <c r="H5" s="365">
        <v>15</v>
      </c>
      <c r="I5" s="365">
        <v>15</v>
      </c>
      <c r="J5" s="365">
        <v>15</v>
      </c>
      <c r="K5" s="365">
        <v>15</v>
      </c>
      <c r="L5" s="365">
        <v>15</v>
      </c>
      <c r="M5" s="365">
        <v>15</v>
      </c>
      <c r="N5" s="365">
        <v>15</v>
      </c>
      <c r="O5" s="366" t="s">
        <v>7</v>
      </c>
      <c r="P5" s="366" t="s">
        <v>7</v>
      </c>
      <c r="Q5" s="366" t="s">
        <v>7</v>
      </c>
      <c r="R5" s="366" t="s">
        <v>7</v>
      </c>
      <c r="S5" s="366" t="s">
        <v>7</v>
      </c>
      <c r="T5" s="366" t="s">
        <v>7</v>
      </c>
      <c r="U5" s="366" t="s">
        <v>7</v>
      </c>
      <c r="V5" s="366" t="s">
        <v>7</v>
      </c>
      <c r="W5" s="366" t="s">
        <v>7</v>
      </c>
      <c r="X5" s="366" t="s">
        <v>7</v>
      </c>
      <c r="Y5" s="366" t="s">
        <v>7</v>
      </c>
      <c r="Z5" s="366" t="s">
        <v>7</v>
      </c>
      <c r="AA5" s="366" t="s">
        <v>7</v>
      </c>
      <c r="AB5" s="366" t="s">
        <v>7</v>
      </c>
      <c r="AC5" s="366" t="s">
        <v>7</v>
      </c>
      <c r="AD5" s="366" t="s">
        <v>7</v>
      </c>
      <c r="AE5" s="366" t="s">
        <v>7</v>
      </c>
      <c r="AF5" s="366" t="s">
        <v>7</v>
      </c>
      <c r="AG5" s="366" t="s">
        <v>7</v>
      </c>
      <c r="AH5" s="366" t="s">
        <v>7</v>
      </c>
      <c r="AI5" s="366" t="s">
        <v>7</v>
      </c>
      <c r="AJ5" s="366" t="s">
        <v>7</v>
      </c>
      <c r="AK5" s="366" t="s">
        <v>7</v>
      </c>
      <c r="AL5" s="366" t="s">
        <v>7</v>
      </c>
      <c r="AM5" s="366" t="s">
        <v>7</v>
      </c>
      <c r="AN5" s="366" t="s">
        <v>7</v>
      </c>
      <c r="AO5" s="366" t="s">
        <v>7</v>
      </c>
      <c r="AP5" s="366" t="s">
        <v>7</v>
      </c>
      <c r="AQ5" s="366" t="s">
        <v>7</v>
      </c>
      <c r="AR5" s="366" t="s">
        <v>7</v>
      </c>
      <c r="AS5" s="366" t="s">
        <v>7</v>
      </c>
      <c r="AT5" s="366" t="s">
        <v>7</v>
      </c>
      <c r="AU5" s="366" t="s">
        <v>7</v>
      </c>
      <c r="AV5" s="366" t="s">
        <v>7</v>
      </c>
      <c r="AW5" s="366" t="s">
        <v>7</v>
      </c>
      <c r="AX5" s="366" t="s">
        <v>7</v>
      </c>
      <c r="AY5" s="366" t="s">
        <v>7</v>
      </c>
      <c r="AZ5" s="366" t="s">
        <v>7</v>
      </c>
      <c r="BA5" s="366" t="s">
        <v>7</v>
      </c>
      <c r="BB5" s="366" t="s">
        <v>7</v>
      </c>
      <c r="BC5" s="366" t="s">
        <v>7</v>
      </c>
      <c r="BD5" s="366" t="s">
        <v>7</v>
      </c>
      <c r="BE5" s="366" t="s">
        <v>7</v>
      </c>
      <c r="BF5" s="366" t="s">
        <v>7</v>
      </c>
      <c r="BG5" s="366" t="s">
        <v>7</v>
      </c>
      <c r="BH5" s="366" t="s">
        <v>7</v>
      </c>
      <c r="BI5" s="366" t="s">
        <v>7</v>
      </c>
      <c r="BJ5" s="366" t="s">
        <v>7</v>
      </c>
      <c r="BK5" s="366" t="s">
        <v>7</v>
      </c>
      <c r="BL5" s="366" t="s">
        <v>7</v>
      </c>
      <c r="BM5" s="139">
        <v>0</v>
      </c>
      <c r="BN5" s="199">
        <f ca="1">IF(ISNUMBER($BM$4), OFFSET($E$5,$BM5,$BN$4 - 1), "PV(n)")</f>
        <v>15</v>
      </c>
      <c r="BO5" s="199">
        <f ca="1">IF(ISNUMBER($BM$4), OFFSET($E$5,$BM5,$BO$4 - 1), "PV(n+1)")</f>
        <v>15</v>
      </c>
      <c r="BP5" s="9"/>
      <c r="BQ5" s="282">
        <f t="shared" ref="BQ5:BQ36" si="2">D5</f>
        <v>15</v>
      </c>
      <c r="BR5" s="282">
        <f>IF(COUNT(E5:BL5) = 0, "x",1 + COUNTIF(E5:BL5,"= 0"))</f>
        <v>1</v>
      </c>
      <c r="BS5" s="283" t="str">
        <f ca="1">IF(ISNUMBER(B5),IF(B5 &lt; OFFSET($D$4, 0,BR5),"OK","Fault"), "x")</f>
        <v>OK</v>
      </c>
      <c r="BT5" s="278">
        <f t="shared" ref="BT5:BT68" si="3">IF(COUNT(E5:BL5) = 0, "x", COUNT(E5:BL5) - COUNTIF(E5:BL5,MAX(E5:BL5)) + 1)</f>
        <v>3</v>
      </c>
      <c r="BU5" s="278" t="str">
        <f ca="1">IF(ISNUMBER(C5),IF(BV5="OK",IF(AND(C5&lt;=OFFSET($D$4,0,BT5), C5 &gt; OFFSET($D$4,0, BT5 - 1)),"OK","Fault"),"Fault"),"x")</f>
        <v>OK</v>
      </c>
      <c r="BV5" s="278" t="str">
        <f>IF(ISNUMBER(C5),IF(MAX(E5:BL5)&lt;&gt;BQ5,"PVe&lt;&gt; PV","OK"), "x")</f>
        <v>OK</v>
      </c>
    </row>
    <row r="6" spans="1:79" ht="13.5" thickBot="1" x14ac:dyDescent="0.25">
      <c r="A6" s="348" t="s">
        <v>87</v>
      </c>
      <c r="B6" s="343">
        <v>38412</v>
      </c>
      <c r="C6" s="343">
        <v>38442</v>
      </c>
      <c r="D6" s="373">
        <v>10</v>
      </c>
      <c r="E6" s="365">
        <v>0</v>
      </c>
      <c r="F6" s="365">
        <v>0</v>
      </c>
      <c r="G6" s="365">
        <v>10</v>
      </c>
      <c r="H6" s="365">
        <v>10</v>
      </c>
      <c r="I6" s="365">
        <v>10</v>
      </c>
      <c r="J6" s="365">
        <v>10</v>
      </c>
      <c r="K6" s="365">
        <v>10</v>
      </c>
      <c r="L6" s="365">
        <v>10</v>
      </c>
      <c r="M6" s="365">
        <v>10</v>
      </c>
      <c r="N6" s="365">
        <v>10</v>
      </c>
      <c r="O6" s="366" t="s">
        <v>7</v>
      </c>
      <c r="P6" s="366" t="s">
        <v>7</v>
      </c>
      <c r="Q6" s="366" t="s">
        <v>7</v>
      </c>
      <c r="R6" s="366" t="s">
        <v>7</v>
      </c>
      <c r="S6" s="366" t="s">
        <v>7</v>
      </c>
      <c r="T6" s="366" t="s">
        <v>7</v>
      </c>
      <c r="U6" s="366" t="s">
        <v>7</v>
      </c>
      <c r="V6" s="366" t="s">
        <v>7</v>
      </c>
      <c r="W6" s="366" t="s">
        <v>7</v>
      </c>
      <c r="X6" s="366" t="s">
        <v>7</v>
      </c>
      <c r="Y6" s="366" t="s">
        <v>7</v>
      </c>
      <c r="Z6" s="366" t="s">
        <v>7</v>
      </c>
      <c r="AA6" s="366" t="s">
        <v>7</v>
      </c>
      <c r="AB6" s="366" t="s">
        <v>7</v>
      </c>
      <c r="AC6" s="366" t="s">
        <v>7</v>
      </c>
      <c r="AD6" s="366" t="s">
        <v>7</v>
      </c>
      <c r="AE6" s="366" t="s">
        <v>7</v>
      </c>
      <c r="AF6" s="366" t="s">
        <v>7</v>
      </c>
      <c r="AG6" s="366" t="s">
        <v>7</v>
      </c>
      <c r="AH6" s="366" t="s">
        <v>7</v>
      </c>
      <c r="AI6" s="366" t="s">
        <v>7</v>
      </c>
      <c r="AJ6" s="366" t="s">
        <v>7</v>
      </c>
      <c r="AK6" s="366" t="s">
        <v>7</v>
      </c>
      <c r="AL6" s="366" t="s">
        <v>7</v>
      </c>
      <c r="AM6" s="366" t="s">
        <v>7</v>
      </c>
      <c r="AN6" s="366" t="s">
        <v>7</v>
      </c>
      <c r="AO6" s="366" t="s">
        <v>7</v>
      </c>
      <c r="AP6" s="366" t="s">
        <v>7</v>
      </c>
      <c r="AQ6" s="366" t="s">
        <v>7</v>
      </c>
      <c r="AR6" s="366" t="s">
        <v>7</v>
      </c>
      <c r="AS6" s="366" t="s">
        <v>7</v>
      </c>
      <c r="AT6" s="366" t="s">
        <v>7</v>
      </c>
      <c r="AU6" s="366" t="s">
        <v>7</v>
      </c>
      <c r="AV6" s="366" t="s">
        <v>7</v>
      </c>
      <c r="AW6" s="366" t="s">
        <v>7</v>
      </c>
      <c r="AX6" s="366" t="s">
        <v>7</v>
      </c>
      <c r="AY6" s="366" t="s">
        <v>7</v>
      </c>
      <c r="AZ6" s="366" t="s">
        <v>7</v>
      </c>
      <c r="BA6" s="366" t="s">
        <v>7</v>
      </c>
      <c r="BB6" s="366" t="s">
        <v>7</v>
      </c>
      <c r="BC6" s="366" t="s">
        <v>7</v>
      </c>
      <c r="BD6" s="366" t="s">
        <v>7</v>
      </c>
      <c r="BE6" s="366" t="s">
        <v>7</v>
      </c>
      <c r="BF6" s="366" t="s">
        <v>7</v>
      </c>
      <c r="BG6" s="366" t="s">
        <v>7</v>
      </c>
      <c r="BH6" s="366" t="s">
        <v>7</v>
      </c>
      <c r="BI6" s="366" t="s">
        <v>7</v>
      </c>
      <c r="BJ6" s="366" t="s">
        <v>7</v>
      </c>
      <c r="BK6" s="366" t="s">
        <v>7</v>
      </c>
      <c r="BL6" s="366" t="s">
        <v>7</v>
      </c>
      <c r="BM6" s="139">
        <f xml:space="preserve"> BM5 + 1</f>
        <v>1</v>
      </c>
      <c r="BN6" s="199">
        <f t="shared" ref="BN6:BN69" ca="1" si="4">IF(ISNUMBER($BM$4), OFFSET($E$5,$BM6,$BN$4 - 1), "PV(n)")</f>
        <v>10</v>
      </c>
      <c r="BO6" s="199">
        <f t="shared" ref="BO6:BO69" ca="1" si="5">IF(ISNUMBER($BM$4), OFFSET($E$5,$BM6,$BO$4 - 1), "PV(n+1)")</f>
        <v>10</v>
      </c>
      <c r="BP6" s="9"/>
      <c r="BQ6" s="282">
        <f t="shared" si="2"/>
        <v>10</v>
      </c>
      <c r="BR6" s="282">
        <f t="shared" ref="BR6:BR69" si="6">IF(COUNT(E6:BL6) = 0, "x",1 + COUNTIF(E6:BL6,"= 0"))</f>
        <v>3</v>
      </c>
      <c r="BS6" s="283" t="str">
        <f t="shared" ref="BS6:BS69" ca="1" si="7">IF(ISNUMBER(B6),IF(B6 &lt; OFFSET($D$4, 0,BR6),"OK","Fault"), "x")</f>
        <v>OK</v>
      </c>
      <c r="BT6" s="278">
        <f t="shared" si="3"/>
        <v>3</v>
      </c>
      <c r="BU6" s="278" t="str">
        <f t="shared" ref="BU6:BU69" ca="1" si="8">IF(ISNUMBER(C6),IF(BV6="OK",IF(AND(C6&lt;=OFFSET($D$4,0,BT6), C6 &gt; OFFSET($D$4,0, BT6 - 1)),"OK","Fault"),"Fault"),"x")</f>
        <v>OK</v>
      </c>
      <c r="BV6" s="278" t="str">
        <f t="shared" ref="BV6:BV69" si="9">IF(ISNUMBER(C6),IF(MAX(E6:BL6)&lt;&gt;BQ6,"PVe&lt;&gt; PV","OK"), "x")</f>
        <v>OK</v>
      </c>
    </row>
    <row r="7" spans="1:79" ht="13.5" thickBot="1" x14ac:dyDescent="0.25">
      <c r="A7" s="92" t="s">
        <v>88</v>
      </c>
      <c r="B7" s="128">
        <v>38412</v>
      </c>
      <c r="C7" s="128">
        <v>38503</v>
      </c>
      <c r="D7" s="374">
        <v>30</v>
      </c>
      <c r="E7" s="366">
        <v>0</v>
      </c>
      <c r="F7" s="366">
        <v>0</v>
      </c>
      <c r="G7" s="366">
        <v>10</v>
      </c>
      <c r="H7" s="366">
        <v>20</v>
      </c>
      <c r="I7" s="366">
        <v>30</v>
      </c>
      <c r="J7" s="366">
        <v>30</v>
      </c>
      <c r="K7" s="366">
        <v>30</v>
      </c>
      <c r="L7" s="366">
        <v>30</v>
      </c>
      <c r="M7" s="366">
        <v>30</v>
      </c>
      <c r="N7" s="366">
        <v>30</v>
      </c>
      <c r="O7" s="366" t="s">
        <v>7</v>
      </c>
      <c r="P7" s="366" t="s">
        <v>7</v>
      </c>
      <c r="Q7" s="366" t="s">
        <v>7</v>
      </c>
      <c r="R7" s="366" t="s">
        <v>7</v>
      </c>
      <c r="S7" s="366" t="s">
        <v>7</v>
      </c>
      <c r="T7" s="366" t="s">
        <v>7</v>
      </c>
      <c r="U7" s="366" t="s">
        <v>7</v>
      </c>
      <c r="V7" s="366" t="s">
        <v>7</v>
      </c>
      <c r="W7" s="366" t="s">
        <v>7</v>
      </c>
      <c r="X7" s="366" t="s">
        <v>7</v>
      </c>
      <c r="Y7" s="366" t="s">
        <v>7</v>
      </c>
      <c r="Z7" s="366" t="s">
        <v>7</v>
      </c>
      <c r="AA7" s="366" t="s">
        <v>7</v>
      </c>
      <c r="AB7" s="366" t="s">
        <v>7</v>
      </c>
      <c r="AC7" s="366" t="s">
        <v>7</v>
      </c>
      <c r="AD7" s="366" t="s">
        <v>7</v>
      </c>
      <c r="AE7" s="366" t="s">
        <v>7</v>
      </c>
      <c r="AF7" s="366" t="s">
        <v>7</v>
      </c>
      <c r="AG7" s="366" t="s">
        <v>7</v>
      </c>
      <c r="AH7" s="366" t="s">
        <v>7</v>
      </c>
      <c r="AI7" s="366" t="s">
        <v>7</v>
      </c>
      <c r="AJ7" s="366" t="s">
        <v>7</v>
      </c>
      <c r="AK7" s="366" t="s">
        <v>7</v>
      </c>
      <c r="AL7" s="366" t="s">
        <v>7</v>
      </c>
      <c r="AM7" s="366" t="s">
        <v>7</v>
      </c>
      <c r="AN7" s="366" t="s">
        <v>7</v>
      </c>
      <c r="AO7" s="366" t="s">
        <v>7</v>
      </c>
      <c r="AP7" s="366" t="s">
        <v>7</v>
      </c>
      <c r="AQ7" s="366" t="s">
        <v>7</v>
      </c>
      <c r="AR7" s="366" t="s">
        <v>7</v>
      </c>
      <c r="AS7" s="366" t="s">
        <v>7</v>
      </c>
      <c r="AT7" s="366" t="s">
        <v>7</v>
      </c>
      <c r="AU7" s="366" t="s">
        <v>7</v>
      </c>
      <c r="AV7" s="366" t="s">
        <v>7</v>
      </c>
      <c r="AW7" s="366" t="s">
        <v>7</v>
      </c>
      <c r="AX7" s="366" t="s">
        <v>7</v>
      </c>
      <c r="AY7" s="366" t="s">
        <v>7</v>
      </c>
      <c r="AZ7" s="366" t="s">
        <v>7</v>
      </c>
      <c r="BA7" s="366" t="s">
        <v>7</v>
      </c>
      <c r="BB7" s="366" t="s">
        <v>7</v>
      </c>
      <c r="BC7" s="366" t="s">
        <v>7</v>
      </c>
      <c r="BD7" s="366" t="s">
        <v>7</v>
      </c>
      <c r="BE7" s="366" t="s">
        <v>7</v>
      </c>
      <c r="BF7" s="366" t="s">
        <v>7</v>
      </c>
      <c r="BG7" s="366" t="s">
        <v>7</v>
      </c>
      <c r="BH7" s="366" t="s">
        <v>7</v>
      </c>
      <c r="BI7" s="366" t="s">
        <v>7</v>
      </c>
      <c r="BJ7" s="366" t="s">
        <v>7</v>
      </c>
      <c r="BK7" s="366" t="s">
        <v>7</v>
      </c>
      <c r="BL7" s="366" t="s">
        <v>7</v>
      </c>
      <c r="BM7" s="139">
        <f t="shared" ref="BM7:BM70" si="10" xml:space="preserve"> BM6 + 1</f>
        <v>2</v>
      </c>
      <c r="BN7" s="199">
        <f t="shared" ca="1" si="4"/>
        <v>30</v>
      </c>
      <c r="BO7" s="199">
        <f t="shared" ca="1" si="5"/>
        <v>30</v>
      </c>
      <c r="BP7" s="9"/>
      <c r="BQ7" s="282">
        <f t="shared" si="2"/>
        <v>30</v>
      </c>
      <c r="BR7" s="282">
        <f t="shared" si="6"/>
        <v>3</v>
      </c>
      <c r="BS7" s="283" t="str">
        <f t="shared" ca="1" si="7"/>
        <v>OK</v>
      </c>
      <c r="BT7" s="278">
        <f t="shared" si="3"/>
        <v>5</v>
      </c>
      <c r="BU7" s="278" t="str">
        <f t="shared" ca="1" si="8"/>
        <v>OK</v>
      </c>
      <c r="BV7" s="278" t="str">
        <f t="shared" si="9"/>
        <v>OK</v>
      </c>
    </row>
    <row r="8" spans="1:79" ht="13.5" thickBot="1" x14ac:dyDescent="0.25">
      <c r="A8" s="92" t="s">
        <v>89</v>
      </c>
      <c r="B8" s="128">
        <v>38443</v>
      </c>
      <c r="C8" s="128">
        <v>38503</v>
      </c>
      <c r="D8" s="374">
        <v>10</v>
      </c>
      <c r="E8" s="366">
        <v>0</v>
      </c>
      <c r="F8" s="366">
        <v>0</v>
      </c>
      <c r="G8" s="366">
        <v>0</v>
      </c>
      <c r="H8" s="366">
        <v>5</v>
      </c>
      <c r="I8" s="366">
        <v>10</v>
      </c>
      <c r="J8" s="366">
        <v>10</v>
      </c>
      <c r="K8" s="366">
        <v>10</v>
      </c>
      <c r="L8" s="366">
        <v>10</v>
      </c>
      <c r="M8" s="366">
        <v>10</v>
      </c>
      <c r="N8" s="366">
        <v>10</v>
      </c>
      <c r="O8" s="366" t="s">
        <v>7</v>
      </c>
      <c r="P8" s="366" t="s">
        <v>7</v>
      </c>
      <c r="Q8" s="366" t="s">
        <v>7</v>
      </c>
      <c r="R8" s="366" t="s">
        <v>7</v>
      </c>
      <c r="S8" s="366" t="s">
        <v>7</v>
      </c>
      <c r="T8" s="366" t="s">
        <v>7</v>
      </c>
      <c r="U8" s="366" t="s">
        <v>7</v>
      </c>
      <c r="V8" s="366" t="s">
        <v>7</v>
      </c>
      <c r="W8" s="366" t="s">
        <v>7</v>
      </c>
      <c r="X8" s="366" t="s">
        <v>7</v>
      </c>
      <c r="Y8" s="366" t="s">
        <v>7</v>
      </c>
      <c r="Z8" s="366" t="s">
        <v>7</v>
      </c>
      <c r="AA8" s="366" t="s">
        <v>7</v>
      </c>
      <c r="AB8" s="366" t="s">
        <v>7</v>
      </c>
      <c r="AC8" s="366" t="s">
        <v>7</v>
      </c>
      <c r="AD8" s="366" t="s">
        <v>7</v>
      </c>
      <c r="AE8" s="366" t="s">
        <v>7</v>
      </c>
      <c r="AF8" s="366" t="s">
        <v>7</v>
      </c>
      <c r="AG8" s="366" t="s">
        <v>7</v>
      </c>
      <c r="AH8" s="366" t="s">
        <v>7</v>
      </c>
      <c r="AI8" s="366" t="s">
        <v>7</v>
      </c>
      <c r="AJ8" s="366" t="s">
        <v>7</v>
      </c>
      <c r="AK8" s="366" t="s">
        <v>7</v>
      </c>
      <c r="AL8" s="366" t="s">
        <v>7</v>
      </c>
      <c r="AM8" s="366" t="s">
        <v>7</v>
      </c>
      <c r="AN8" s="366" t="s">
        <v>7</v>
      </c>
      <c r="AO8" s="366" t="s">
        <v>7</v>
      </c>
      <c r="AP8" s="366" t="s">
        <v>7</v>
      </c>
      <c r="AQ8" s="366" t="s">
        <v>7</v>
      </c>
      <c r="AR8" s="366" t="s">
        <v>7</v>
      </c>
      <c r="AS8" s="366" t="s">
        <v>7</v>
      </c>
      <c r="AT8" s="366" t="s">
        <v>7</v>
      </c>
      <c r="AU8" s="366" t="s">
        <v>7</v>
      </c>
      <c r="AV8" s="366" t="s">
        <v>7</v>
      </c>
      <c r="AW8" s="366" t="s">
        <v>7</v>
      </c>
      <c r="AX8" s="366" t="s">
        <v>7</v>
      </c>
      <c r="AY8" s="366" t="s">
        <v>7</v>
      </c>
      <c r="AZ8" s="366" t="s">
        <v>7</v>
      </c>
      <c r="BA8" s="366" t="s">
        <v>7</v>
      </c>
      <c r="BB8" s="366" t="s">
        <v>7</v>
      </c>
      <c r="BC8" s="366" t="s">
        <v>7</v>
      </c>
      <c r="BD8" s="366" t="s">
        <v>7</v>
      </c>
      <c r="BE8" s="366" t="s">
        <v>7</v>
      </c>
      <c r="BF8" s="366" t="s">
        <v>7</v>
      </c>
      <c r="BG8" s="366" t="s">
        <v>7</v>
      </c>
      <c r="BH8" s="366" t="s">
        <v>7</v>
      </c>
      <c r="BI8" s="366" t="s">
        <v>7</v>
      </c>
      <c r="BJ8" s="366" t="s">
        <v>7</v>
      </c>
      <c r="BK8" s="366" t="s">
        <v>7</v>
      </c>
      <c r="BL8" s="366" t="s">
        <v>7</v>
      </c>
      <c r="BM8" s="139">
        <f t="shared" si="10"/>
        <v>3</v>
      </c>
      <c r="BN8" s="199">
        <f t="shared" ca="1" si="4"/>
        <v>10</v>
      </c>
      <c r="BO8" s="199">
        <f t="shared" ca="1" si="5"/>
        <v>10</v>
      </c>
      <c r="BP8" s="9"/>
      <c r="BQ8" s="282">
        <f t="shared" si="2"/>
        <v>10</v>
      </c>
      <c r="BR8" s="282">
        <f t="shared" si="6"/>
        <v>4</v>
      </c>
      <c r="BS8" s="283" t="str">
        <f t="shared" ca="1" si="7"/>
        <v>OK</v>
      </c>
      <c r="BT8" s="278">
        <f t="shared" si="3"/>
        <v>5</v>
      </c>
      <c r="BU8" s="278" t="str">
        <f t="shared" ca="1" si="8"/>
        <v>OK</v>
      </c>
      <c r="BV8" s="278" t="str">
        <f t="shared" si="9"/>
        <v>OK</v>
      </c>
    </row>
    <row r="9" spans="1:79" ht="13.5" thickBot="1" x14ac:dyDescent="0.25">
      <c r="A9" s="92" t="s">
        <v>90</v>
      </c>
      <c r="B9" s="128">
        <v>38443</v>
      </c>
      <c r="C9" s="128">
        <v>38533</v>
      </c>
      <c r="D9" s="374">
        <v>15</v>
      </c>
      <c r="E9" s="366">
        <v>0</v>
      </c>
      <c r="F9" s="366">
        <v>0</v>
      </c>
      <c r="G9" s="366">
        <v>0</v>
      </c>
      <c r="H9" s="366">
        <v>5</v>
      </c>
      <c r="I9" s="366">
        <v>10</v>
      </c>
      <c r="J9" s="366">
        <v>15</v>
      </c>
      <c r="K9" s="366">
        <v>15</v>
      </c>
      <c r="L9" s="366">
        <v>15</v>
      </c>
      <c r="M9" s="366">
        <v>15</v>
      </c>
      <c r="N9" s="366">
        <v>15</v>
      </c>
      <c r="O9" s="366" t="s">
        <v>7</v>
      </c>
      <c r="P9" s="366" t="s">
        <v>7</v>
      </c>
      <c r="Q9" s="366" t="s">
        <v>7</v>
      </c>
      <c r="R9" s="366" t="s">
        <v>7</v>
      </c>
      <c r="S9" s="366" t="s">
        <v>7</v>
      </c>
      <c r="T9" s="366" t="s">
        <v>7</v>
      </c>
      <c r="U9" s="366" t="s">
        <v>7</v>
      </c>
      <c r="V9" s="366" t="s">
        <v>7</v>
      </c>
      <c r="W9" s="366" t="s">
        <v>7</v>
      </c>
      <c r="X9" s="366" t="s">
        <v>7</v>
      </c>
      <c r="Y9" s="366" t="s">
        <v>7</v>
      </c>
      <c r="Z9" s="366" t="s">
        <v>7</v>
      </c>
      <c r="AA9" s="366" t="s">
        <v>7</v>
      </c>
      <c r="AB9" s="366" t="s">
        <v>7</v>
      </c>
      <c r="AC9" s="366" t="s">
        <v>7</v>
      </c>
      <c r="AD9" s="366" t="s">
        <v>7</v>
      </c>
      <c r="AE9" s="366" t="s">
        <v>7</v>
      </c>
      <c r="AF9" s="366" t="s">
        <v>7</v>
      </c>
      <c r="AG9" s="366" t="s">
        <v>7</v>
      </c>
      <c r="AH9" s="366" t="s">
        <v>7</v>
      </c>
      <c r="AI9" s="366" t="s">
        <v>7</v>
      </c>
      <c r="AJ9" s="366" t="s">
        <v>7</v>
      </c>
      <c r="AK9" s="366" t="s">
        <v>7</v>
      </c>
      <c r="AL9" s="366" t="s">
        <v>7</v>
      </c>
      <c r="AM9" s="366" t="s">
        <v>7</v>
      </c>
      <c r="AN9" s="366" t="s">
        <v>7</v>
      </c>
      <c r="AO9" s="366" t="s">
        <v>7</v>
      </c>
      <c r="AP9" s="366" t="s">
        <v>7</v>
      </c>
      <c r="AQ9" s="366" t="s">
        <v>7</v>
      </c>
      <c r="AR9" s="366" t="s">
        <v>7</v>
      </c>
      <c r="AS9" s="366" t="s">
        <v>7</v>
      </c>
      <c r="AT9" s="366" t="s">
        <v>7</v>
      </c>
      <c r="AU9" s="366" t="s">
        <v>7</v>
      </c>
      <c r="AV9" s="366" t="s">
        <v>7</v>
      </c>
      <c r="AW9" s="366" t="s">
        <v>7</v>
      </c>
      <c r="AX9" s="366" t="s">
        <v>7</v>
      </c>
      <c r="AY9" s="366" t="s">
        <v>7</v>
      </c>
      <c r="AZ9" s="366" t="s">
        <v>7</v>
      </c>
      <c r="BA9" s="366" t="s">
        <v>7</v>
      </c>
      <c r="BB9" s="366" t="s">
        <v>7</v>
      </c>
      <c r="BC9" s="366" t="s">
        <v>7</v>
      </c>
      <c r="BD9" s="366" t="s">
        <v>7</v>
      </c>
      <c r="BE9" s="366" t="s">
        <v>7</v>
      </c>
      <c r="BF9" s="366" t="s">
        <v>7</v>
      </c>
      <c r="BG9" s="366" t="s">
        <v>7</v>
      </c>
      <c r="BH9" s="366" t="s">
        <v>7</v>
      </c>
      <c r="BI9" s="366" t="s">
        <v>7</v>
      </c>
      <c r="BJ9" s="366" t="s">
        <v>7</v>
      </c>
      <c r="BK9" s="366" t="s">
        <v>7</v>
      </c>
      <c r="BL9" s="366" t="s">
        <v>7</v>
      </c>
      <c r="BM9" s="139">
        <f t="shared" si="10"/>
        <v>4</v>
      </c>
      <c r="BN9" s="199">
        <f t="shared" ca="1" si="4"/>
        <v>15</v>
      </c>
      <c r="BO9" s="199">
        <f t="shared" ca="1" si="5"/>
        <v>15</v>
      </c>
      <c r="BP9" s="9"/>
      <c r="BQ9" s="282">
        <f t="shared" si="2"/>
        <v>15</v>
      </c>
      <c r="BR9" s="282">
        <f>IF(COUNT(E9:BL9) = 0, "x",1 + COUNTIF(E9:BL9,"= 0"))</f>
        <v>4</v>
      </c>
      <c r="BS9" s="283" t="str">
        <f t="shared" ca="1" si="7"/>
        <v>OK</v>
      </c>
      <c r="BT9" s="278">
        <f>IF(COUNT(E9:BL9) = 0, "x", COUNT(E9:BL9) - COUNTIF(E9:BL9,MAX(E9:BL9)) + 1)</f>
        <v>6</v>
      </c>
      <c r="BU9" s="278" t="str">
        <f t="shared" ca="1" si="8"/>
        <v>OK</v>
      </c>
      <c r="BV9" s="278" t="str">
        <f>IF(ISNUMBER(C9),IF(MAX(E9:BL9)&lt;&gt;BQ9,"PVe&lt;&gt; PV","OK"), "x")</f>
        <v>OK</v>
      </c>
    </row>
    <row r="10" spans="1:79" ht="13.5" thickBot="1" x14ac:dyDescent="0.25">
      <c r="A10" s="92" t="s">
        <v>91</v>
      </c>
      <c r="B10" s="128">
        <v>38473</v>
      </c>
      <c r="C10" s="128">
        <v>38533</v>
      </c>
      <c r="D10" s="374">
        <v>10</v>
      </c>
      <c r="E10" s="366">
        <v>0</v>
      </c>
      <c r="F10" s="366">
        <v>0</v>
      </c>
      <c r="G10" s="366">
        <v>0</v>
      </c>
      <c r="H10" s="366">
        <v>0</v>
      </c>
      <c r="I10" s="366">
        <v>5</v>
      </c>
      <c r="J10" s="366">
        <v>10</v>
      </c>
      <c r="K10" s="366">
        <v>10</v>
      </c>
      <c r="L10" s="366">
        <v>10</v>
      </c>
      <c r="M10" s="366">
        <v>10</v>
      </c>
      <c r="N10" s="366">
        <v>10</v>
      </c>
      <c r="O10" s="366" t="s">
        <v>7</v>
      </c>
      <c r="P10" s="366" t="s">
        <v>7</v>
      </c>
      <c r="Q10" s="366" t="s">
        <v>7</v>
      </c>
      <c r="R10" s="366" t="s">
        <v>7</v>
      </c>
      <c r="S10" s="366" t="s">
        <v>7</v>
      </c>
      <c r="T10" s="366" t="s">
        <v>7</v>
      </c>
      <c r="U10" s="366" t="s">
        <v>7</v>
      </c>
      <c r="V10" s="366" t="s">
        <v>7</v>
      </c>
      <c r="W10" s="366" t="s">
        <v>7</v>
      </c>
      <c r="X10" s="366" t="s">
        <v>7</v>
      </c>
      <c r="Y10" s="366" t="s">
        <v>7</v>
      </c>
      <c r="Z10" s="366" t="s">
        <v>7</v>
      </c>
      <c r="AA10" s="366" t="s">
        <v>7</v>
      </c>
      <c r="AB10" s="366" t="s">
        <v>7</v>
      </c>
      <c r="AC10" s="366" t="s">
        <v>7</v>
      </c>
      <c r="AD10" s="366" t="s">
        <v>7</v>
      </c>
      <c r="AE10" s="366" t="s">
        <v>7</v>
      </c>
      <c r="AF10" s="366" t="s">
        <v>7</v>
      </c>
      <c r="AG10" s="366" t="s">
        <v>7</v>
      </c>
      <c r="AH10" s="366" t="s">
        <v>7</v>
      </c>
      <c r="AI10" s="366" t="s">
        <v>7</v>
      </c>
      <c r="AJ10" s="366" t="s">
        <v>7</v>
      </c>
      <c r="AK10" s="366" t="s">
        <v>7</v>
      </c>
      <c r="AL10" s="366" t="s">
        <v>7</v>
      </c>
      <c r="AM10" s="366" t="s">
        <v>7</v>
      </c>
      <c r="AN10" s="366" t="s">
        <v>7</v>
      </c>
      <c r="AO10" s="366" t="s">
        <v>7</v>
      </c>
      <c r="AP10" s="366" t="s">
        <v>7</v>
      </c>
      <c r="AQ10" s="366" t="s">
        <v>7</v>
      </c>
      <c r="AR10" s="366" t="s">
        <v>7</v>
      </c>
      <c r="AS10" s="366" t="s">
        <v>7</v>
      </c>
      <c r="AT10" s="366" t="s">
        <v>7</v>
      </c>
      <c r="AU10" s="366" t="s">
        <v>7</v>
      </c>
      <c r="AV10" s="366" t="s">
        <v>7</v>
      </c>
      <c r="AW10" s="366" t="s">
        <v>7</v>
      </c>
      <c r="AX10" s="366" t="s">
        <v>7</v>
      </c>
      <c r="AY10" s="366" t="s">
        <v>7</v>
      </c>
      <c r="AZ10" s="366" t="s">
        <v>7</v>
      </c>
      <c r="BA10" s="366" t="s">
        <v>7</v>
      </c>
      <c r="BB10" s="366" t="s">
        <v>7</v>
      </c>
      <c r="BC10" s="366" t="s">
        <v>7</v>
      </c>
      <c r="BD10" s="366" t="s">
        <v>7</v>
      </c>
      <c r="BE10" s="366" t="s">
        <v>7</v>
      </c>
      <c r="BF10" s="366" t="s">
        <v>7</v>
      </c>
      <c r="BG10" s="366" t="s">
        <v>7</v>
      </c>
      <c r="BH10" s="366" t="s">
        <v>7</v>
      </c>
      <c r="BI10" s="366" t="s">
        <v>7</v>
      </c>
      <c r="BJ10" s="366" t="s">
        <v>7</v>
      </c>
      <c r="BK10" s="366" t="s">
        <v>7</v>
      </c>
      <c r="BL10" s="366" t="s">
        <v>7</v>
      </c>
      <c r="BM10" s="139">
        <f t="shared" si="10"/>
        <v>5</v>
      </c>
      <c r="BN10" s="199">
        <f t="shared" ca="1" si="4"/>
        <v>10</v>
      </c>
      <c r="BO10" s="199">
        <f t="shared" ca="1" si="5"/>
        <v>10</v>
      </c>
      <c r="BP10" s="9"/>
      <c r="BQ10" s="282">
        <f t="shared" si="2"/>
        <v>10</v>
      </c>
      <c r="BR10" s="282">
        <f t="shared" si="6"/>
        <v>5</v>
      </c>
      <c r="BS10" s="283" t="str">
        <f t="shared" ca="1" si="7"/>
        <v>OK</v>
      </c>
      <c r="BT10" s="278">
        <f t="shared" si="3"/>
        <v>6</v>
      </c>
      <c r="BU10" s="278" t="str">
        <f t="shared" ca="1" si="8"/>
        <v>OK</v>
      </c>
      <c r="BV10" s="278" t="str">
        <f t="shared" si="9"/>
        <v>OK</v>
      </c>
    </row>
    <row r="11" spans="1:79" ht="13.5" thickBot="1" x14ac:dyDescent="0.25">
      <c r="A11" s="92" t="s">
        <v>92</v>
      </c>
      <c r="B11" s="128">
        <v>38412</v>
      </c>
      <c r="C11" s="128">
        <v>38564</v>
      </c>
      <c r="D11" s="374">
        <v>50</v>
      </c>
      <c r="E11" s="366">
        <v>0</v>
      </c>
      <c r="F11" s="366">
        <v>0</v>
      </c>
      <c r="G11" s="366">
        <v>10</v>
      </c>
      <c r="H11" s="366">
        <v>20</v>
      </c>
      <c r="I11" s="366">
        <v>30</v>
      </c>
      <c r="J11" s="366">
        <v>40</v>
      </c>
      <c r="K11" s="366">
        <v>50</v>
      </c>
      <c r="L11" s="366">
        <v>50</v>
      </c>
      <c r="M11" s="366">
        <v>50</v>
      </c>
      <c r="N11" s="366">
        <v>50</v>
      </c>
      <c r="O11" s="366" t="s">
        <v>7</v>
      </c>
      <c r="P11" s="366" t="s">
        <v>7</v>
      </c>
      <c r="Q11" s="366" t="s">
        <v>7</v>
      </c>
      <c r="R11" s="366" t="s">
        <v>7</v>
      </c>
      <c r="S11" s="366" t="s">
        <v>7</v>
      </c>
      <c r="T11" s="366" t="s">
        <v>7</v>
      </c>
      <c r="U11" s="366" t="s">
        <v>7</v>
      </c>
      <c r="V11" s="366" t="s">
        <v>7</v>
      </c>
      <c r="W11" s="366" t="s">
        <v>7</v>
      </c>
      <c r="X11" s="366" t="s">
        <v>7</v>
      </c>
      <c r="Y11" s="366" t="s">
        <v>7</v>
      </c>
      <c r="Z11" s="366" t="s">
        <v>7</v>
      </c>
      <c r="AA11" s="366" t="s">
        <v>7</v>
      </c>
      <c r="AB11" s="366" t="s">
        <v>7</v>
      </c>
      <c r="AC11" s="366" t="s">
        <v>7</v>
      </c>
      <c r="AD11" s="366" t="s">
        <v>7</v>
      </c>
      <c r="AE11" s="366" t="s">
        <v>7</v>
      </c>
      <c r="AF11" s="366" t="s">
        <v>7</v>
      </c>
      <c r="AG11" s="366" t="s">
        <v>7</v>
      </c>
      <c r="AH11" s="366" t="s">
        <v>7</v>
      </c>
      <c r="AI11" s="366" t="s">
        <v>7</v>
      </c>
      <c r="AJ11" s="366" t="s">
        <v>7</v>
      </c>
      <c r="AK11" s="366" t="s">
        <v>7</v>
      </c>
      <c r="AL11" s="366" t="s">
        <v>7</v>
      </c>
      <c r="AM11" s="366" t="s">
        <v>7</v>
      </c>
      <c r="AN11" s="366" t="s">
        <v>7</v>
      </c>
      <c r="AO11" s="366" t="s">
        <v>7</v>
      </c>
      <c r="AP11" s="366" t="s">
        <v>7</v>
      </c>
      <c r="AQ11" s="366" t="s">
        <v>7</v>
      </c>
      <c r="AR11" s="366" t="s">
        <v>7</v>
      </c>
      <c r="AS11" s="366" t="s">
        <v>7</v>
      </c>
      <c r="AT11" s="366" t="s">
        <v>7</v>
      </c>
      <c r="AU11" s="366" t="s">
        <v>7</v>
      </c>
      <c r="AV11" s="366" t="s">
        <v>7</v>
      </c>
      <c r="AW11" s="366" t="s">
        <v>7</v>
      </c>
      <c r="AX11" s="366" t="s">
        <v>7</v>
      </c>
      <c r="AY11" s="366" t="s">
        <v>7</v>
      </c>
      <c r="AZ11" s="366" t="s">
        <v>7</v>
      </c>
      <c r="BA11" s="366" t="s">
        <v>7</v>
      </c>
      <c r="BB11" s="366" t="s">
        <v>7</v>
      </c>
      <c r="BC11" s="366" t="s">
        <v>7</v>
      </c>
      <c r="BD11" s="366" t="s">
        <v>7</v>
      </c>
      <c r="BE11" s="366" t="s">
        <v>7</v>
      </c>
      <c r="BF11" s="366" t="s">
        <v>7</v>
      </c>
      <c r="BG11" s="366" t="s">
        <v>7</v>
      </c>
      <c r="BH11" s="366" t="s">
        <v>7</v>
      </c>
      <c r="BI11" s="366" t="s">
        <v>7</v>
      </c>
      <c r="BJ11" s="366" t="s">
        <v>7</v>
      </c>
      <c r="BK11" s="366" t="s">
        <v>7</v>
      </c>
      <c r="BL11" s="366" t="s">
        <v>7</v>
      </c>
      <c r="BM11" s="139">
        <f t="shared" si="10"/>
        <v>6</v>
      </c>
      <c r="BN11" s="199">
        <f t="shared" ca="1" si="4"/>
        <v>40</v>
      </c>
      <c r="BO11" s="199">
        <f t="shared" ca="1" si="5"/>
        <v>50</v>
      </c>
      <c r="BP11" s="9"/>
      <c r="BQ11" s="282">
        <f t="shared" si="2"/>
        <v>50</v>
      </c>
      <c r="BR11" s="282">
        <f t="shared" si="6"/>
        <v>3</v>
      </c>
      <c r="BS11" s="283" t="str">
        <f t="shared" ca="1" si="7"/>
        <v>OK</v>
      </c>
      <c r="BT11" s="278">
        <f t="shared" si="3"/>
        <v>7</v>
      </c>
      <c r="BU11" s="278" t="str">
        <f t="shared" ca="1" si="8"/>
        <v>OK</v>
      </c>
      <c r="BV11" s="278" t="str">
        <f t="shared" si="9"/>
        <v>OK</v>
      </c>
    </row>
    <row r="12" spans="1:79" ht="13.5" thickBot="1" x14ac:dyDescent="0.25">
      <c r="A12" s="92" t="s">
        <v>93</v>
      </c>
      <c r="B12" s="128">
        <v>38473</v>
      </c>
      <c r="C12" s="128">
        <v>38595</v>
      </c>
      <c r="D12" s="374">
        <v>20</v>
      </c>
      <c r="E12" s="366">
        <v>0</v>
      </c>
      <c r="F12" s="366">
        <v>0</v>
      </c>
      <c r="G12" s="366">
        <v>0</v>
      </c>
      <c r="H12" s="366">
        <v>0</v>
      </c>
      <c r="I12" s="366">
        <v>5</v>
      </c>
      <c r="J12" s="366">
        <v>10</v>
      </c>
      <c r="K12" s="366">
        <v>15</v>
      </c>
      <c r="L12" s="366">
        <v>20</v>
      </c>
      <c r="M12" s="366">
        <v>20</v>
      </c>
      <c r="N12" s="366">
        <v>20</v>
      </c>
      <c r="O12" s="366" t="s">
        <v>7</v>
      </c>
      <c r="P12" s="366" t="s">
        <v>7</v>
      </c>
      <c r="Q12" s="366" t="s">
        <v>7</v>
      </c>
      <c r="R12" s="366" t="s">
        <v>7</v>
      </c>
      <c r="S12" s="366" t="s">
        <v>7</v>
      </c>
      <c r="T12" s="366" t="s">
        <v>7</v>
      </c>
      <c r="U12" s="366" t="s">
        <v>7</v>
      </c>
      <c r="V12" s="366" t="s">
        <v>7</v>
      </c>
      <c r="W12" s="366" t="s">
        <v>7</v>
      </c>
      <c r="X12" s="366" t="s">
        <v>7</v>
      </c>
      <c r="Y12" s="366" t="s">
        <v>7</v>
      </c>
      <c r="Z12" s="366" t="s">
        <v>7</v>
      </c>
      <c r="AA12" s="366" t="s">
        <v>7</v>
      </c>
      <c r="AB12" s="366" t="s">
        <v>7</v>
      </c>
      <c r="AC12" s="366" t="s">
        <v>7</v>
      </c>
      <c r="AD12" s="366" t="s">
        <v>7</v>
      </c>
      <c r="AE12" s="366" t="s">
        <v>7</v>
      </c>
      <c r="AF12" s="366" t="s">
        <v>7</v>
      </c>
      <c r="AG12" s="366" t="s">
        <v>7</v>
      </c>
      <c r="AH12" s="366" t="s">
        <v>7</v>
      </c>
      <c r="AI12" s="366" t="s">
        <v>7</v>
      </c>
      <c r="AJ12" s="366" t="s">
        <v>7</v>
      </c>
      <c r="AK12" s="366" t="s">
        <v>7</v>
      </c>
      <c r="AL12" s="366" t="s">
        <v>7</v>
      </c>
      <c r="AM12" s="366" t="s">
        <v>7</v>
      </c>
      <c r="AN12" s="366" t="s">
        <v>7</v>
      </c>
      <c r="AO12" s="366" t="s">
        <v>7</v>
      </c>
      <c r="AP12" s="366" t="s">
        <v>7</v>
      </c>
      <c r="AQ12" s="366" t="s">
        <v>7</v>
      </c>
      <c r="AR12" s="366" t="s">
        <v>7</v>
      </c>
      <c r="AS12" s="366" t="s">
        <v>7</v>
      </c>
      <c r="AT12" s="366" t="s">
        <v>7</v>
      </c>
      <c r="AU12" s="366" t="s">
        <v>7</v>
      </c>
      <c r="AV12" s="366" t="s">
        <v>7</v>
      </c>
      <c r="AW12" s="366" t="s">
        <v>7</v>
      </c>
      <c r="AX12" s="366" t="s">
        <v>7</v>
      </c>
      <c r="AY12" s="366" t="s">
        <v>7</v>
      </c>
      <c r="AZ12" s="366" t="s">
        <v>7</v>
      </c>
      <c r="BA12" s="366" t="s">
        <v>7</v>
      </c>
      <c r="BB12" s="366" t="s">
        <v>7</v>
      </c>
      <c r="BC12" s="366" t="s">
        <v>7</v>
      </c>
      <c r="BD12" s="366" t="s">
        <v>7</v>
      </c>
      <c r="BE12" s="366" t="s">
        <v>7</v>
      </c>
      <c r="BF12" s="366" t="s">
        <v>7</v>
      </c>
      <c r="BG12" s="366" t="s">
        <v>7</v>
      </c>
      <c r="BH12" s="366" t="s">
        <v>7</v>
      </c>
      <c r="BI12" s="366" t="s">
        <v>7</v>
      </c>
      <c r="BJ12" s="366" t="s">
        <v>7</v>
      </c>
      <c r="BK12" s="366" t="s">
        <v>7</v>
      </c>
      <c r="BL12" s="366" t="s">
        <v>7</v>
      </c>
      <c r="BM12" s="139">
        <f t="shared" si="10"/>
        <v>7</v>
      </c>
      <c r="BN12" s="199">
        <f t="shared" ca="1" si="4"/>
        <v>10</v>
      </c>
      <c r="BO12" s="199">
        <f t="shared" ca="1" si="5"/>
        <v>15</v>
      </c>
      <c r="BP12" s="9"/>
      <c r="BQ12" s="282">
        <f t="shared" si="2"/>
        <v>20</v>
      </c>
      <c r="BR12" s="282">
        <f t="shared" si="6"/>
        <v>5</v>
      </c>
      <c r="BS12" s="283" t="str">
        <f t="shared" ca="1" si="7"/>
        <v>OK</v>
      </c>
      <c r="BT12" s="278">
        <f t="shared" si="3"/>
        <v>8</v>
      </c>
      <c r="BU12" s="278" t="str">
        <f t="shared" ca="1" si="8"/>
        <v>OK</v>
      </c>
      <c r="BV12" s="278" t="str">
        <f t="shared" si="9"/>
        <v>OK</v>
      </c>
    </row>
    <row r="13" spans="1:79" ht="13.5" thickBot="1" x14ac:dyDescent="0.25">
      <c r="A13" s="92" t="s">
        <v>94</v>
      </c>
      <c r="B13" s="128">
        <v>38534</v>
      </c>
      <c r="C13" s="128">
        <v>38625</v>
      </c>
      <c r="D13" s="374">
        <v>15</v>
      </c>
      <c r="E13" s="366">
        <v>0</v>
      </c>
      <c r="F13" s="366">
        <v>0</v>
      </c>
      <c r="G13" s="366">
        <v>0</v>
      </c>
      <c r="H13" s="366">
        <v>0</v>
      </c>
      <c r="I13" s="366">
        <v>0</v>
      </c>
      <c r="J13" s="366">
        <v>0</v>
      </c>
      <c r="K13" s="366">
        <v>5</v>
      </c>
      <c r="L13" s="366">
        <v>10</v>
      </c>
      <c r="M13" s="366">
        <v>15</v>
      </c>
      <c r="N13" s="366">
        <v>15</v>
      </c>
      <c r="O13" s="366" t="s">
        <v>7</v>
      </c>
      <c r="P13" s="366" t="s">
        <v>7</v>
      </c>
      <c r="Q13" s="366" t="s">
        <v>7</v>
      </c>
      <c r="R13" s="366" t="s">
        <v>7</v>
      </c>
      <c r="S13" s="366" t="s">
        <v>7</v>
      </c>
      <c r="T13" s="366" t="s">
        <v>7</v>
      </c>
      <c r="U13" s="366" t="s">
        <v>7</v>
      </c>
      <c r="V13" s="366" t="s">
        <v>7</v>
      </c>
      <c r="W13" s="366" t="s">
        <v>7</v>
      </c>
      <c r="X13" s="366" t="s">
        <v>7</v>
      </c>
      <c r="Y13" s="366" t="s">
        <v>7</v>
      </c>
      <c r="Z13" s="366" t="s">
        <v>7</v>
      </c>
      <c r="AA13" s="366" t="s">
        <v>7</v>
      </c>
      <c r="AB13" s="366" t="s">
        <v>7</v>
      </c>
      <c r="AC13" s="366" t="s">
        <v>7</v>
      </c>
      <c r="AD13" s="366" t="s">
        <v>7</v>
      </c>
      <c r="AE13" s="366" t="s">
        <v>7</v>
      </c>
      <c r="AF13" s="366" t="s">
        <v>7</v>
      </c>
      <c r="AG13" s="366" t="s">
        <v>7</v>
      </c>
      <c r="AH13" s="366" t="s">
        <v>7</v>
      </c>
      <c r="AI13" s="366" t="s">
        <v>7</v>
      </c>
      <c r="AJ13" s="366" t="s">
        <v>7</v>
      </c>
      <c r="AK13" s="366" t="s">
        <v>7</v>
      </c>
      <c r="AL13" s="366" t="s">
        <v>7</v>
      </c>
      <c r="AM13" s="366" t="s">
        <v>7</v>
      </c>
      <c r="AN13" s="366" t="s">
        <v>7</v>
      </c>
      <c r="AO13" s="366" t="s">
        <v>7</v>
      </c>
      <c r="AP13" s="366" t="s">
        <v>7</v>
      </c>
      <c r="AQ13" s="366" t="s">
        <v>7</v>
      </c>
      <c r="AR13" s="366" t="s">
        <v>7</v>
      </c>
      <c r="AS13" s="366" t="s">
        <v>7</v>
      </c>
      <c r="AT13" s="366" t="s">
        <v>7</v>
      </c>
      <c r="AU13" s="366" t="s">
        <v>7</v>
      </c>
      <c r="AV13" s="366" t="s">
        <v>7</v>
      </c>
      <c r="AW13" s="366" t="s">
        <v>7</v>
      </c>
      <c r="AX13" s="366" t="s">
        <v>7</v>
      </c>
      <c r="AY13" s="366" t="s">
        <v>7</v>
      </c>
      <c r="AZ13" s="366" t="s">
        <v>7</v>
      </c>
      <c r="BA13" s="366" t="s">
        <v>7</v>
      </c>
      <c r="BB13" s="366" t="s">
        <v>7</v>
      </c>
      <c r="BC13" s="366" t="s">
        <v>7</v>
      </c>
      <c r="BD13" s="366" t="s">
        <v>7</v>
      </c>
      <c r="BE13" s="366" t="s">
        <v>7</v>
      </c>
      <c r="BF13" s="366" t="s">
        <v>7</v>
      </c>
      <c r="BG13" s="366" t="s">
        <v>7</v>
      </c>
      <c r="BH13" s="366" t="s">
        <v>7</v>
      </c>
      <c r="BI13" s="366" t="s">
        <v>7</v>
      </c>
      <c r="BJ13" s="366" t="s">
        <v>7</v>
      </c>
      <c r="BK13" s="366" t="s">
        <v>7</v>
      </c>
      <c r="BL13" s="366" t="s">
        <v>7</v>
      </c>
      <c r="BM13" s="139">
        <f t="shared" si="10"/>
        <v>8</v>
      </c>
      <c r="BN13" s="199">
        <f t="shared" ca="1" si="4"/>
        <v>0</v>
      </c>
      <c r="BO13" s="199">
        <f t="shared" ca="1" si="5"/>
        <v>5</v>
      </c>
      <c r="BP13" s="9"/>
      <c r="BQ13" s="282">
        <f t="shared" si="2"/>
        <v>15</v>
      </c>
      <c r="BR13" s="282">
        <f t="shared" si="6"/>
        <v>7</v>
      </c>
      <c r="BS13" s="283" t="str">
        <f t="shared" ca="1" si="7"/>
        <v>OK</v>
      </c>
      <c r="BT13" s="278">
        <f t="shared" si="3"/>
        <v>9</v>
      </c>
      <c r="BU13" s="278" t="str">
        <f t="shared" ca="1" si="8"/>
        <v>OK</v>
      </c>
      <c r="BV13" s="278" t="str">
        <f t="shared" si="9"/>
        <v>OK</v>
      </c>
    </row>
    <row r="14" spans="1:79" ht="13.5" thickBot="1" x14ac:dyDescent="0.25">
      <c r="A14" s="92" t="s">
        <v>95</v>
      </c>
      <c r="B14" s="128">
        <v>38596</v>
      </c>
      <c r="C14" s="128">
        <v>38656</v>
      </c>
      <c r="D14" s="374">
        <v>10</v>
      </c>
      <c r="E14" s="366">
        <v>0</v>
      </c>
      <c r="F14" s="366">
        <v>0</v>
      </c>
      <c r="G14" s="366">
        <v>0</v>
      </c>
      <c r="H14" s="366">
        <v>0</v>
      </c>
      <c r="I14" s="366">
        <v>0</v>
      </c>
      <c r="J14" s="366">
        <v>0</v>
      </c>
      <c r="K14" s="366">
        <v>0</v>
      </c>
      <c r="L14" s="366">
        <v>0</v>
      </c>
      <c r="M14" s="366">
        <v>5</v>
      </c>
      <c r="N14" s="366">
        <v>10</v>
      </c>
      <c r="O14" s="366" t="s">
        <v>7</v>
      </c>
      <c r="P14" s="366" t="s">
        <v>7</v>
      </c>
      <c r="Q14" s="366" t="s">
        <v>7</v>
      </c>
      <c r="R14" s="366" t="s">
        <v>7</v>
      </c>
      <c r="S14" s="366" t="s">
        <v>7</v>
      </c>
      <c r="T14" s="366" t="s">
        <v>7</v>
      </c>
      <c r="U14" s="366" t="s">
        <v>7</v>
      </c>
      <c r="V14" s="366" t="s">
        <v>7</v>
      </c>
      <c r="W14" s="366" t="s">
        <v>7</v>
      </c>
      <c r="X14" s="366" t="s">
        <v>7</v>
      </c>
      <c r="Y14" s="366" t="s">
        <v>7</v>
      </c>
      <c r="Z14" s="366" t="s">
        <v>7</v>
      </c>
      <c r="AA14" s="366" t="s">
        <v>7</v>
      </c>
      <c r="AB14" s="366" t="s">
        <v>7</v>
      </c>
      <c r="AC14" s="366" t="s">
        <v>7</v>
      </c>
      <c r="AD14" s="366" t="s">
        <v>7</v>
      </c>
      <c r="AE14" s="366" t="s">
        <v>7</v>
      </c>
      <c r="AF14" s="366" t="s">
        <v>7</v>
      </c>
      <c r="AG14" s="366" t="s">
        <v>7</v>
      </c>
      <c r="AH14" s="366" t="s">
        <v>7</v>
      </c>
      <c r="AI14" s="366" t="s">
        <v>7</v>
      </c>
      <c r="AJ14" s="366" t="s">
        <v>7</v>
      </c>
      <c r="AK14" s="366" t="s">
        <v>7</v>
      </c>
      <c r="AL14" s="366" t="s">
        <v>7</v>
      </c>
      <c r="AM14" s="366" t="s">
        <v>7</v>
      </c>
      <c r="AN14" s="366" t="s">
        <v>7</v>
      </c>
      <c r="AO14" s="366" t="s">
        <v>7</v>
      </c>
      <c r="AP14" s="366" t="s">
        <v>7</v>
      </c>
      <c r="AQ14" s="366" t="s">
        <v>7</v>
      </c>
      <c r="AR14" s="366" t="s">
        <v>7</v>
      </c>
      <c r="AS14" s="366" t="s">
        <v>7</v>
      </c>
      <c r="AT14" s="366" t="s">
        <v>7</v>
      </c>
      <c r="AU14" s="366" t="s">
        <v>7</v>
      </c>
      <c r="AV14" s="366" t="s">
        <v>7</v>
      </c>
      <c r="AW14" s="366" t="s">
        <v>7</v>
      </c>
      <c r="AX14" s="366" t="s">
        <v>7</v>
      </c>
      <c r="AY14" s="366" t="s">
        <v>7</v>
      </c>
      <c r="AZ14" s="366" t="s">
        <v>7</v>
      </c>
      <c r="BA14" s="366" t="s">
        <v>7</v>
      </c>
      <c r="BB14" s="366" t="s">
        <v>7</v>
      </c>
      <c r="BC14" s="366" t="s">
        <v>7</v>
      </c>
      <c r="BD14" s="366" t="s">
        <v>7</v>
      </c>
      <c r="BE14" s="366" t="s">
        <v>7</v>
      </c>
      <c r="BF14" s="366" t="s">
        <v>7</v>
      </c>
      <c r="BG14" s="366" t="s">
        <v>7</v>
      </c>
      <c r="BH14" s="366" t="s">
        <v>7</v>
      </c>
      <c r="BI14" s="366" t="s">
        <v>7</v>
      </c>
      <c r="BJ14" s="366" t="s">
        <v>7</v>
      </c>
      <c r="BK14" s="366" t="s">
        <v>7</v>
      </c>
      <c r="BL14" s="366" t="s">
        <v>7</v>
      </c>
      <c r="BM14" s="139">
        <f t="shared" si="10"/>
        <v>9</v>
      </c>
      <c r="BN14" s="199">
        <f t="shared" ca="1" si="4"/>
        <v>0</v>
      </c>
      <c r="BO14" s="199">
        <f t="shared" ca="1" si="5"/>
        <v>0</v>
      </c>
      <c r="BP14" s="9"/>
      <c r="BQ14" s="282">
        <f t="shared" si="2"/>
        <v>10</v>
      </c>
      <c r="BR14" s="282">
        <f t="shared" si="6"/>
        <v>9</v>
      </c>
      <c r="BS14" s="283" t="str">
        <f t="shared" ca="1" si="7"/>
        <v>OK</v>
      </c>
      <c r="BT14" s="278">
        <f t="shared" si="3"/>
        <v>10</v>
      </c>
      <c r="BU14" s="278" t="str">
        <f t="shared" ca="1" si="8"/>
        <v>OK</v>
      </c>
      <c r="BV14" s="278" t="str">
        <f t="shared" si="9"/>
        <v>OK</v>
      </c>
    </row>
    <row r="15" spans="1:79" ht="13.5" thickBot="1" x14ac:dyDescent="0.25">
      <c r="A15" s="92" t="s">
        <v>70</v>
      </c>
      <c r="B15" s="128" t="s">
        <v>7</v>
      </c>
      <c r="C15" s="128" t="s">
        <v>7</v>
      </c>
      <c r="D15" s="374" t="s">
        <v>7</v>
      </c>
      <c r="E15" s="366" t="s">
        <v>7</v>
      </c>
      <c r="F15" s="366" t="s">
        <v>7</v>
      </c>
      <c r="G15" s="366" t="s">
        <v>7</v>
      </c>
      <c r="H15" s="366" t="s">
        <v>7</v>
      </c>
      <c r="I15" s="366" t="s">
        <v>7</v>
      </c>
      <c r="J15" s="366" t="s">
        <v>7</v>
      </c>
      <c r="K15" s="366" t="s">
        <v>7</v>
      </c>
      <c r="L15" s="366" t="s">
        <v>7</v>
      </c>
      <c r="M15" s="366" t="s">
        <v>7</v>
      </c>
      <c r="N15" s="366" t="s">
        <v>7</v>
      </c>
      <c r="O15" s="366" t="s">
        <v>7</v>
      </c>
      <c r="P15" s="366" t="s">
        <v>7</v>
      </c>
      <c r="Q15" s="366" t="s">
        <v>7</v>
      </c>
      <c r="R15" s="366" t="s">
        <v>7</v>
      </c>
      <c r="S15" s="366" t="s">
        <v>7</v>
      </c>
      <c r="T15" s="366" t="s">
        <v>7</v>
      </c>
      <c r="U15" s="366" t="s">
        <v>7</v>
      </c>
      <c r="V15" s="366" t="s">
        <v>7</v>
      </c>
      <c r="W15" s="366" t="s">
        <v>7</v>
      </c>
      <c r="X15" s="366" t="s">
        <v>7</v>
      </c>
      <c r="Y15" s="366" t="s">
        <v>7</v>
      </c>
      <c r="Z15" s="366" t="s">
        <v>7</v>
      </c>
      <c r="AA15" s="366" t="s">
        <v>7</v>
      </c>
      <c r="AB15" s="366" t="s">
        <v>7</v>
      </c>
      <c r="AC15" s="366" t="s">
        <v>7</v>
      </c>
      <c r="AD15" s="366" t="s">
        <v>7</v>
      </c>
      <c r="AE15" s="366" t="s">
        <v>7</v>
      </c>
      <c r="AF15" s="366" t="s">
        <v>7</v>
      </c>
      <c r="AG15" s="366" t="s">
        <v>7</v>
      </c>
      <c r="AH15" s="366" t="s">
        <v>7</v>
      </c>
      <c r="AI15" s="366" t="s">
        <v>7</v>
      </c>
      <c r="AJ15" s="366" t="s">
        <v>7</v>
      </c>
      <c r="AK15" s="366" t="s">
        <v>7</v>
      </c>
      <c r="AL15" s="366" t="s">
        <v>7</v>
      </c>
      <c r="AM15" s="366" t="s">
        <v>7</v>
      </c>
      <c r="AN15" s="366" t="s">
        <v>7</v>
      </c>
      <c r="AO15" s="366" t="s">
        <v>7</v>
      </c>
      <c r="AP15" s="366" t="s">
        <v>7</v>
      </c>
      <c r="AQ15" s="366" t="s">
        <v>7</v>
      </c>
      <c r="AR15" s="366" t="s">
        <v>7</v>
      </c>
      <c r="AS15" s="366" t="s">
        <v>7</v>
      </c>
      <c r="AT15" s="366" t="s">
        <v>7</v>
      </c>
      <c r="AU15" s="366" t="s">
        <v>7</v>
      </c>
      <c r="AV15" s="366" t="s">
        <v>7</v>
      </c>
      <c r="AW15" s="366" t="s">
        <v>7</v>
      </c>
      <c r="AX15" s="366" t="s">
        <v>7</v>
      </c>
      <c r="AY15" s="366" t="s">
        <v>7</v>
      </c>
      <c r="AZ15" s="366" t="s">
        <v>7</v>
      </c>
      <c r="BA15" s="366" t="s">
        <v>7</v>
      </c>
      <c r="BB15" s="366" t="s">
        <v>7</v>
      </c>
      <c r="BC15" s="366" t="s">
        <v>7</v>
      </c>
      <c r="BD15" s="366" t="s">
        <v>7</v>
      </c>
      <c r="BE15" s="366" t="s">
        <v>7</v>
      </c>
      <c r="BF15" s="366" t="s">
        <v>7</v>
      </c>
      <c r="BG15" s="366" t="s">
        <v>7</v>
      </c>
      <c r="BH15" s="366" t="s">
        <v>7</v>
      </c>
      <c r="BI15" s="366" t="s">
        <v>7</v>
      </c>
      <c r="BJ15" s="366" t="s">
        <v>7</v>
      </c>
      <c r="BK15" s="366" t="s">
        <v>7</v>
      </c>
      <c r="BL15" s="366" t="s">
        <v>7</v>
      </c>
      <c r="BM15" s="139">
        <f t="shared" si="10"/>
        <v>10</v>
      </c>
      <c r="BN15" s="199" t="str">
        <f t="shared" ca="1" si="4"/>
        <v>x</v>
      </c>
      <c r="BO15" s="199" t="str">
        <f t="shared" ca="1" si="5"/>
        <v>x</v>
      </c>
      <c r="BP15" s="9"/>
      <c r="BQ15" s="282" t="str">
        <f t="shared" si="2"/>
        <v>x</v>
      </c>
      <c r="BR15" s="282" t="str">
        <f t="shared" si="6"/>
        <v>x</v>
      </c>
      <c r="BS15" s="283" t="str">
        <f t="shared" ca="1" si="7"/>
        <v>x</v>
      </c>
      <c r="BT15" s="278" t="str">
        <f t="shared" si="3"/>
        <v>x</v>
      </c>
      <c r="BU15" s="278" t="str">
        <f t="shared" ca="1" si="8"/>
        <v>x</v>
      </c>
      <c r="BV15" s="278" t="str">
        <f t="shared" si="9"/>
        <v>x</v>
      </c>
    </row>
    <row r="16" spans="1:79" ht="13.5" thickBot="1" x14ac:dyDescent="0.25">
      <c r="A16" s="92" t="s">
        <v>70</v>
      </c>
      <c r="B16" s="128" t="s">
        <v>7</v>
      </c>
      <c r="C16" s="128" t="s">
        <v>7</v>
      </c>
      <c r="D16" s="374" t="s">
        <v>7</v>
      </c>
      <c r="E16" s="366" t="s">
        <v>7</v>
      </c>
      <c r="F16" s="366" t="s">
        <v>7</v>
      </c>
      <c r="G16" s="366" t="s">
        <v>7</v>
      </c>
      <c r="H16" s="366" t="s">
        <v>7</v>
      </c>
      <c r="I16" s="366" t="s">
        <v>7</v>
      </c>
      <c r="J16" s="366" t="s">
        <v>7</v>
      </c>
      <c r="K16" s="366" t="s">
        <v>7</v>
      </c>
      <c r="L16" s="366" t="s">
        <v>7</v>
      </c>
      <c r="M16" s="366" t="s">
        <v>7</v>
      </c>
      <c r="N16" s="366" t="s">
        <v>7</v>
      </c>
      <c r="O16" s="366" t="s">
        <v>7</v>
      </c>
      <c r="P16" s="366" t="s">
        <v>7</v>
      </c>
      <c r="Q16" s="366" t="s">
        <v>7</v>
      </c>
      <c r="R16" s="366" t="s">
        <v>7</v>
      </c>
      <c r="S16" s="366" t="s">
        <v>7</v>
      </c>
      <c r="T16" s="366" t="s">
        <v>7</v>
      </c>
      <c r="U16" s="366" t="s">
        <v>7</v>
      </c>
      <c r="V16" s="366" t="s">
        <v>7</v>
      </c>
      <c r="W16" s="366" t="s">
        <v>7</v>
      </c>
      <c r="X16" s="366" t="s">
        <v>7</v>
      </c>
      <c r="Y16" s="366" t="s">
        <v>7</v>
      </c>
      <c r="Z16" s="366" t="s">
        <v>7</v>
      </c>
      <c r="AA16" s="366" t="s">
        <v>7</v>
      </c>
      <c r="AB16" s="366" t="s">
        <v>7</v>
      </c>
      <c r="AC16" s="366" t="s">
        <v>7</v>
      </c>
      <c r="AD16" s="366" t="s">
        <v>7</v>
      </c>
      <c r="AE16" s="366" t="s">
        <v>7</v>
      </c>
      <c r="AF16" s="366" t="s">
        <v>7</v>
      </c>
      <c r="AG16" s="366" t="s">
        <v>7</v>
      </c>
      <c r="AH16" s="366" t="s">
        <v>7</v>
      </c>
      <c r="AI16" s="366" t="s">
        <v>7</v>
      </c>
      <c r="AJ16" s="366" t="s">
        <v>7</v>
      </c>
      <c r="AK16" s="366" t="s">
        <v>7</v>
      </c>
      <c r="AL16" s="366" t="s">
        <v>7</v>
      </c>
      <c r="AM16" s="366" t="s">
        <v>7</v>
      </c>
      <c r="AN16" s="366" t="s">
        <v>7</v>
      </c>
      <c r="AO16" s="366" t="s">
        <v>7</v>
      </c>
      <c r="AP16" s="366" t="s">
        <v>7</v>
      </c>
      <c r="AQ16" s="366" t="s">
        <v>7</v>
      </c>
      <c r="AR16" s="366" t="s">
        <v>7</v>
      </c>
      <c r="AS16" s="366" t="s">
        <v>7</v>
      </c>
      <c r="AT16" s="366" t="s">
        <v>7</v>
      </c>
      <c r="AU16" s="366" t="s">
        <v>7</v>
      </c>
      <c r="AV16" s="366" t="s">
        <v>7</v>
      </c>
      <c r="AW16" s="366" t="s">
        <v>7</v>
      </c>
      <c r="AX16" s="366" t="s">
        <v>7</v>
      </c>
      <c r="AY16" s="366" t="s">
        <v>7</v>
      </c>
      <c r="AZ16" s="366" t="s">
        <v>7</v>
      </c>
      <c r="BA16" s="366" t="s">
        <v>7</v>
      </c>
      <c r="BB16" s="366" t="s">
        <v>7</v>
      </c>
      <c r="BC16" s="366" t="s">
        <v>7</v>
      </c>
      <c r="BD16" s="366" t="s">
        <v>7</v>
      </c>
      <c r="BE16" s="366" t="s">
        <v>7</v>
      </c>
      <c r="BF16" s="366" t="s">
        <v>7</v>
      </c>
      <c r="BG16" s="366" t="s">
        <v>7</v>
      </c>
      <c r="BH16" s="366" t="s">
        <v>7</v>
      </c>
      <c r="BI16" s="366" t="s">
        <v>7</v>
      </c>
      <c r="BJ16" s="366" t="s">
        <v>7</v>
      </c>
      <c r="BK16" s="366" t="s">
        <v>7</v>
      </c>
      <c r="BL16" s="366" t="s">
        <v>7</v>
      </c>
      <c r="BM16" s="139">
        <f t="shared" si="10"/>
        <v>11</v>
      </c>
      <c r="BN16" s="199" t="str">
        <f t="shared" ca="1" si="4"/>
        <v>x</v>
      </c>
      <c r="BO16" s="199" t="str">
        <f t="shared" ca="1" si="5"/>
        <v>x</v>
      </c>
      <c r="BP16" s="9"/>
      <c r="BQ16" s="282" t="str">
        <f t="shared" si="2"/>
        <v>x</v>
      </c>
      <c r="BR16" s="282" t="str">
        <f t="shared" si="6"/>
        <v>x</v>
      </c>
      <c r="BS16" s="283" t="str">
        <f t="shared" ca="1" si="7"/>
        <v>x</v>
      </c>
      <c r="BT16" s="278" t="str">
        <f t="shared" si="3"/>
        <v>x</v>
      </c>
      <c r="BU16" s="278" t="str">
        <f t="shared" ca="1" si="8"/>
        <v>x</v>
      </c>
      <c r="BV16" s="278" t="str">
        <f t="shared" si="9"/>
        <v>x</v>
      </c>
    </row>
    <row r="17" spans="1:74" ht="13.5" thickBot="1" x14ac:dyDescent="0.25">
      <c r="A17" s="92" t="s">
        <v>70</v>
      </c>
      <c r="B17" s="128" t="s">
        <v>7</v>
      </c>
      <c r="C17" s="128" t="s">
        <v>7</v>
      </c>
      <c r="D17" s="374" t="s">
        <v>7</v>
      </c>
      <c r="E17" s="366" t="s">
        <v>7</v>
      </c>
      <c r="F17" s="366" t="s">
        <v>7</v>
      </c>
      <c r="G17" s="366" t="s">
        <v>7</v>
      </c>
      <c r="H17" s="366" t="s">
        <v>7</v>
      </c>
      <c r="I17" s="366" t="s">
        <v>7</v>
      </c>
      <c r="J17" s="366" t="s">
        <v>7</v>
      </c>
      <c r="K17" s="366" t="s">
        <v>7</v>
      </c>
      <c r="L17" s="366" t="s">
        <v>7</v>
      </c>
      <c r="M17" s="366" t="s">
        <v>7</v>
      </c>
      <c r="N17" s="366" t="s">
        <v>7</v>
      </c>
      <c r="O17" s="366" t="s">
        <v>7</v>
      </c>
      <c r="P17" s="366" t="s">
        <v>7</v>
      </c>
      <c r="Q17" s="366" t="s">
        <v>7</v>
      </c>
      <c r="R17" s="366" t="s">
        <v>7</v>
      </c>
      <c r="S17" s="366" t="s">
        <v>7</v>
      </c>
      <c r="T17" s="366" t="s">
        <v>7</v>
      </c>
      <c r="U17" s="366" t="s">
        <v>7</v>
      </c>
      <c r="V17" s="366" t="s">
        <v>7</v>
      </c>
      <c r="W17" s="366" t="s">
        <v>7</v>
      </c>
      <c r="X17" s="366" t="s">
        <v>7</v>
      </c>
      <c r="Y17" s="366" t="s">
        <v>7</v>
      </c>
      <c r="Z17" s="366" t="s">
        <v>7</v>
      </c>
      <c r="AA17" s="366" t="s">
        <v>7</v>
      </c>
      <c r="AB17" s="366" t="s">
        <v>7</v>
      </c>
      <c r="AC17" s="366" t="s">
        <v>7</v>
      </c>
      <c r="AD17" s="366" t="s">
        <v>7</v>
      </c>
      <c r="AE17" s="366" t="s">
        <v>7</v>
      </c>
      <c r="AF17" s="366" t="s">
        <v>7</v>
      </c>
      <c r="AG17" s="366" t="s">
        <v>7</v>
      </c>
      <c r="AH17" s="366" t="s">
        <v>7</v>
      </c>
      <c r="AI17" s="366" t="s">
        <v>7</v>
      </c>
      <c r="AJ17" s="366" t="s">
        <v>7</v>
      </c>
      <c r="AK17" s="366" t="s">
        <v>7</v>
      </c>
      <c r="AL17" s="366" t="s">
        <v>7</v>
      </c>
      <c r="AM17" s="366" t="s">
        <v>7</v>
      </c>
      <c r="AN17" s="366" t="s">
        <v>7</v>
      </c>
      <c r="AO17" s="366" t="s">
        <v>7</v>
      </c>
      <c r="AP17" s="366" t="s">
        <v>7</v>
      </c>
      <c r="AQ17" s="366" t="s">
        <v>7</v>
      </c>
      <c r="AR17" s="366" t="s">
        <v>7</v>
      </c>
      <c r="AS17" s="366" t="s">
        <v>7</v>
      </c>
      <c r="AT17" s="366" t="s">
        <v>7</v>
      </c>
      <c r="AU17" s="366" t="s">
        <v>7</v>
      </c>
      <c r="AV17" s="366" t="s">
        <v>7</v>
      </c>
      <c r="AW17" s="366" t="s">
        <v>7</v>
      </c>
      <c r="AX17" s="366" t="s">
        <v>7</v>
      </c>
      <c r="AY17" s="366" t="s">
        <v>7</v>
      </c>
      <c r="AZ17" s="366" t="s">
        <v>7</v>
      </c>
      <c r="BA17" s="366" t="s">
        <v>7</v>
      </c>
      <c r="BB17" s="366" t="s">
        <v>7</v>
      </c>
      <c r="BC17" s="366" t="s">
        <v>7</v>
      </c>
      <c r="BD17" s="366" t="s">
        <v>7</v>
      </c>
      <c r="BE17" s="366" t="s">
        <v>7</v>
      </c>
      <c r="BF17" s="366" t="s">
        <v>7</v>
      </c>
      <c r="BG17" s="366" t="s">
        <v>7</v>
      </c>
      <c r="BH17" s="366" t="s">
        <v>7</v>
      </c>
      <c r="BI17" s="366" t="s">
        <v>7</v>
      </c>
      <c r="BJ17" s="366" t="s">
        <v>7</v>
      </c>
      <c r="BK17" s="366" t="s">
        <v>7</v>
      </c>
      <c r="BL17" s="366" t="s">
        <v>7</v>
      </c>
      <c r="BM17" s="139">
        <f t="shared" si="10"/>
        <v>12</v>
      </c>
      <c r="BN17" s="199" t="str">
        <f t="shared" ca="1" si="4"/>
        <v>x</v>
      </c>
      <c r="BO17" s="199" t="str">
        <f t="shared" ca="1" si="5"/>
        <v>x</v>
      </c>
      <c r="BP17" s="9"/>
      <c r="BQ17" s="282" t="str">
        <f t="shared" si="2"/>
        <v>x</v>
      </c>
      <c r="BR17" s="282" t="str">
        <f t="shared" si="6"/>
        <v>x</v>
      </c>
      <c r="BS17" s="283" t="str">
        <f t="shared" ca="1" si="7"/>
        <v>x</v>
      </c>
      <c r="BT17" s="278" t="str">
        <f t="shared" si="3"/>
        <v>x</v>
      </c>
      <c r="BU17" s="278" t="str">
        <f t="shared" ca="1" si="8"/>
        <v>x</v>
      </c>
      <c r="BV17" s="278" t="str">
        <f t="shared" si="9"/>
        <v>x</v>
      </c>
    </row>
    <row r="18" spans="1:74" ht="13.5" thickBot="1" x14ac:dyDescent="0.25">
      <c r="A18" s="92" t="s">
        <v>70</v>
      </c>
      <c r="B18" s="128" t="s">
        <v>7</v>
      </c>
      <c r="C18" s="128" t="s">
        <v>7</v>
      </c>
      <c r="D18" s="374" t="s">
        <v>7</v>
      </c>
      <c r="E18" s="366" t="s">
        <v>7</v>
      </c>
      <c r="F18" s="366" t="s">
        <v>7</v>
      </c>
      <c r="G18" s="366" t="s">
        <v>7</v>
      </c>
      <c r="H18" s="366" t="s">
        <v>7</v>
      </c>
      <c r="I18" s="366" t="s">
        <v>7</v>
      </c>
      <c r="J18" s="366" t="s">
        <v>7</v>
      </c>
      <c r="K18" s="366" t="s">
        <v>7</v>
      </c>
      <c r="L18" s="366" t="s">
        <v>7</v>
      </c>
      <c r="M18" s="366" t="s">
        <v>7</v>
      </c>
      <c r="N18" s="366" t="s">
        <v>7</v>
      </c>
      <c r="O18" s="366" t="s">
        <v>7</v>
      </c>
      <c r="P18" s="366" t="s">
        <v>7</v>
      </c>
      <c r="Q18" s="366" t="s">
        <v>7</v>
      </c>
      <c r="R18" s="366" t="s">
        <v>7</v>
      </c>
      <c r="S18" s="366" t="s">
        <v>7</v>
      </c>
      <c r="T18" s="366" t="s">
        <v>7</v>
      </c>
      <c r="U18" s="366" t="s">
        <v>7</v>
      </c>
      <c r="V18" s="366" t="s">
        <v>7</v>
      </c>
      <c r="W18" s="366" t="s">
        <v>7</v>
      </c>
      <c r="X18" s="366" t="s">
        <v>7</v>
      </c>
      <c r="Y18" s="366" t="s">
        <v>7</v>
      </c>
      <c r="Z18" s="366" t="s">
        <v>7</v>
      </c>
      <c r="AA18" s="366" t="s">
        <v>7</v>
      </c>
      <c r="AB18" s="366" t="s">
        <v>7</v>
      </c>
      <c r="AC18" s="366" t="s">
        <v>7</v>
      </c>
      <c r="AD18" s="366" t="s">
        <v>7</v>
      </c>
      <c r="AE18" s="366" t="s">
        <v>7</v>
      </c>
      <c r="AF18" s="366" t="s">
        <v>7</v>
      </c>
      <c r="AG18" s="366" t="s">
        <v>7</v>
      </c>
      <c r="AH18" s="366" t="s">
        <v>7</v>
      </c>
      <c r="AI18" s="366" t="s">
        <v>7</v>
      </c>
      <c r="AJ18" s="366" t="s">
        <v>7</v>
      </c>
      <c r="AK18" s="366" t="s">
        <v>7</v>
      </c>
      <c r="AL18" s="366" t="s">
        <v>7</v>
      </c>
      <c r="AM18" s="366" t="s">
        <v>7</v>
      </c>
      <c r="AN18" s="366" t="s">
        <v>7</v>
      </c>
      <c r="AO18" s="366" t="s">
        <v>7</v>
      </c>
      <c r="AP18" s="366" t="s">
        <v>7</v>
      </c>
      <c r="AQ18" s="366" t="s">
        <v>7</v>
      </c>
      <c r="AR18" s="366" t="s">
        <v>7</v>
      </c>
      <c r="AS18" s="366" t="s">
        <v>7</v>
      </c>
      <c r="AT18" s="366" t="s">
        <v>7</v>
      </c>
      <c r="AU18" s="366" t="s">
        <v>7</v>
      </c>
      <c r="AV18" s="366" t="s">
        <v>7</v>
      </c>
      <c r="AW18" s="366" t="s">
        <v>7</v>
      </c>
      <c r="AX18" s="366" t="s">
        <v>7</v>
      </c>
      <c r="AY18" s="366" t="s">
        <v>7</v>
      </c>
      <c r="AZ18" s="366" t="s">
        <v>7</v>
      </c>
      <c r="BA18" s="366" t="s">
        <v>7</v>
      </c>
      <c r="BB18" s="366" t="s">
        <v>7</v>
      </c>
      <c r="BC18" s="366" t="s">
        <v>7</v>
      </c>
      <c r="BD18" s="366" t="s">
        <v>7</v>
      </c>
      <c r="BE18" s="366" t="s">
        <v>7</v>
      </c>
      <c r="BF18" s="366" t="s">
        <v>7</v>
      </c>
      <c r="BG18" s="366" t="s">
        <v>7</v>
      </c>
      <c r="BH18" s="366" t="s">
        <v>7</v>
      </c>
      <c r="BI18" s="366" t="s">
        <v>7</v>
      </c>
      <c r="BJ18" s="366" t="s">
        <v>7</v>
      </c>
      <c r="BK18" s="366" t="s">
        <v>7</v>
      </c>
      <c r="BL18" s="366" t="s">
        <v>7</v>
      </c>
      <c r="BM18" s="139">
        <f t="shared" si="10"/>
        <v>13</v>
      </c>
      <c r="BN18" s="199" t="str">
        <f t="shared" ca="1" si="4"/>
        <v>x</v>
      </c>
      <c r="BO18" s="199" t="str">
        <f t="shared" ca="1" si="5"/>
        <v>x</v>
      </c>
      <c r="BP18" s="9"/>
      <c r="BQ18" s="282" t="str">
        <f t="shared" si="2"/>
        <v>x</v>
      </c>
      <c r="BR18" s="282" t="str">
        <f t="shared" si="6"/>
        <v>x</v>
      </c>
      <c r="BS18" s="283" t="str">
        <f t="shared" ca="1" si="7"/>
        <v>x</v>
      </c>
      <c r="BT18" s="278" t="str">
        <f t="shared" si="3"/>
        <v>x</v>
      </c>
      <c r="BU18" s="278" t="str">
        <f t="shared" ca="1" si="8"/>
        <v>x</v>
      </c>
      <c r="BV18" s="278" t="str">
        <f t="shared" si="9"/>
        <v>x</v>
      </c>
    </row>
    <row r="19" spans="1:74" ht="13.5" thickBot="1" x14ac:dyDescent="0.25">
      <c r="A19" s="92" t="s">
        <v>70</v>
      </c>
      <c r="B19" s="128" t="s">
        <v>7</v>
      </c>
      <c r="C19" s="128" t="s">
        <v>7</v>
      </c>
      <c r="D19" s="374" t="s">
        <v>7</v>
      </c>
      <c r="E19" s="366" t="s">
        <v>7</v>
      </c>
      <c r="F19" s="366" t="s">
        <v>7</v>
      </c>
      <c r="G19" s="366" t="s">
        <v>7</v>
      </c>
      <c r="H19" s="366" t="s">
        <v>7</v>
      </c>
      <c r="I19" s="366" t="s">
        <v>7</v>
      </c>
      <c r="J19" s="366" t="s">
        <v>7</v>
      </c>
      <c r="K19" s="366" t="s">
        <v>7</v>
      </c>
      <c r="L19" s="366" t="s">
        <v>7</v>
      </c>
      <c r="M19" s="366" t="s">
        <v>7</v>
      </c>
      <c r="N19" s="366" t="s">
        <v>7</v>
      </c>
      <c r="O19" s="366" t="s">
        <v>7</v>
      </c>
      <c r="P19" s="366" t="s">
        <v>7</v>
      </c>
      <c r="Q19" s="366" t="s">
        <v>7</v>
      </c>
      <c r="R19" s="366" t="s">
        <v>7</v>
      </c>
      <c r="S19" s="366" t="s">
        <v>7</v>
      </c>
      <c r="T19" s="366" t="s">
        <v>7</v>
      </c>
      <c r="U19" s="366" t="s">
        <v>7</v>
      </c>
      <c r="V19" s="366" t="s">
        <v>7</v>
      </c>
      <c r="W19" s="366" t="s">
        <v>7</v>
      </c>
      <c r="X19" s="366" t="s">
        <v>7</v>
      </c>
      <c r="Y19" s="366" t="s">
        <v>7</v>
      </c>
      <c r="Z19" s="366" t="s">
        <v>7</v>
      </c>
      <c r="AA19" s="366" t="s">
        <v>7</v>
      </c>
      <c r="AB19" s="366" t="s">
        <v>7</v>
      </c>
      <c r="AC19" s="366" t="s">
        <v>7</v>
      </c>
      <c r="AD19" s="366" t="s">
        <v>7</v>
      </c>
      <c r="AE19" s="366" t="s">
        <v>7</v>
      </c>
      <c r="AF19" s="366" t="s">
        <v>7</v>
      </c>
      <c r="AG19" s="366" t="s">
        <v>7</v>
      </c>
      <c r="AH19" s="366" t="s">
        <v>7</v>
      </c>
      <c r="AI19" s="366" t="s">
        <v>7</v>
      </c>
      <c r="AJ19" s="366" t="s">
        <v>7</v>
      </c>
      <c r="AK19" s="366" t="s">
        <v>7</v>
      </c>
      <c r="AL19" s="366" t="s">
        <v>7</v>
      </c>
      <c r="AM19" s="366" t="s">
        <v>7</v>
      </c>
      <c r="AN19" s="366" t="s">
        <v>7</v>
      </c>
      <c r="AO19" s="366" t="s">
        <v>7</v>
      </c>
      <c r="AP19" s="366" t="s">
        <v>7</v>
      </c>
      <c r="AQ19" s="366" t="s">
        <v>7</v>
      </c>
      <c r="AR19" s="366" t="s">
        <v>7</v>
      </c>
      <c r="AS19" s="366" t="s">
        <v>7</v>
      </c>
      <c r="AT19" s="366" t="s">
        <v>7</v>
      </c>
      <c r="AU19" s="366" t="s">
        <v>7</v>
      </c>
      <c r="AV19" s="366" t="s">
        <v>7</v>
      </c>
      <c r="AW19" s="366" t="s">
        <v>7</v>
      </c>
      <c r="AX19" s="366" t="s">
        <v>7</v>
      </c>
      <c r="AY19" s="366" t="s">
        <v>7</v>
      </c>
      <c r="AZ19" s="366" t="s">
        <v>7</v>
      </c>
      <c r="BA19" s="366" t="s">
        <v>7</v>
      </c>
      <c r="BB19" s="366" t="s">
        <v>7</v>
      </c>
      <c r="BC19" s="366" t="s">
        <v>7</v>
      </c>
      <c r="BD19" s="366" t="s">
        <v>7</v>
      </c>
      <c r="BE19" s="366" t="s">
        <v>7</v>
      </c>
      <c r="BF19" s="366" t="s">
        <v>7</v>
      </c>
      <c r="BG19" s="366" t="s">
        <v>7</v>
      </c>
      <c r="BH19" s="366" t="s">
        <v>7</v>
      </c>
      <c r="BI19" s="366" t="s">
        <v>7</v>
      </c>
      <c r="BJ19" s="366" t="s">
        <v>7</v>
      </c>
      <c r="BK19" s="366" t="s">
        <v>7</v>
      </c>
      <c r="BL19" s="366" t="s">
        <v>7</v>
      </c>
      <c r="BM19" s="139">
        <f t="shared" si="10"/>
        <v>14</v>
      </c>
      <c r="BN19" s="199" t="str">
        <f t="shared" ca="1" si="4"/>
        <v>x</v>
      </c>
      <c r="BO19" s="199" t="str">
        <f t="shared" ca="1" si="5"/>
        <v>x</v>
      </c>
      <c r="BP19" s="9"/>
      <c r="BQ19" s="282" t="str">
        <f t="shared" si="2"/>
        <v>x</v>
      </c>
      <c r="BR19" s="282" t="str">
        <f t="shared" si="6"/>
        <v>x</v>
      </c>
      <c r="BS19" s="283" t="str">
        <f t="shared" ca="1" si="7"/>
        <v>x</v>
      </c>
      <c r="BT19" s="278" t="str">
        <f t="shared" si="3"/>
        <v>x</v>
      </c>
      <c r="BU19" s="278" t="str">
        <f t="shared" ca="1" si="8"/>
        <v>x</v>
      </c>
      <c r="BV19" s="278" t="str">
        <f t="shared" si="9"/>
        <v>x</v>
      </c>
    </row>
    <row r="20" spans="1:74" ht="13.5" thickBot="1" x14ac:dyDescent="0.25">
      <c r="A20" s="92" t="s">
        <v>70</v>
      </c>
      <c r="B20" s="128" t="s">
        <v>7</v>
      </c>
      <c r="C20" s="128" t="s">
        <v>7</v>
      </c>
      <c r="D20" s="374" t="s">
        <v>7</v>
      </c>
      <c r="E20" s="366" t="s">
        <v>7</v>
      </c>
      <c r="F20" s="366" t="s">
        <v>7</v>
      </c>
      <c r="G20" s="366" t="s">
        <v>7</v>
      </c>
      <c r="H20" s="366" t="s">
        <v>7</v>
      </c>
      <c r="I20" s="366" t="s">
        <v>7</v>
      </c>
      <c r="J20" s="366" t="s">
        <v>7</v>
      </c>
      <c r="K20" s="366" t="s">
        <v>7</v>
      </c>
      <c r="L20" s="366" t="s">
        <v>7</v>
      </c>
      <c r="M20" s="366" t="s">
        <v>7</v>
      </c>
      <c r="N20" s="366" t="s">
        <v>7</v>
      </c>
      <c r="O20" s="366" t="s">
        <v>7</v>
      </c>
      <c r="P20" s="366" t="s">
        <v>7</v>
      </c>
      <c r="Q20" s="366" t="s">
        <v>7</v>
      </c>
      <c r="R20" s="366" t="s">
        <v>7</v>
      </c>
      <c r="S20" s="366" t="s">
        <v>7</v>
      </c>
      <c r="T20" s="366" t="s">
        <v>7</v>
      </c>
      <c r="U20" s="366" t="s">
        <v>7</v>
      </c>
      <c r="V20" s="366" t="s">
        <v>7</v>
      </c>
      <c r="W20" s="366" t="s">
        <v>7</v>
      </c>
      <c r="X20" s="366" t="s">
        <v>7</v>
      </c>
      <c r="Y20" s="366" t="s">
        <v>7</v>
      </c>
      <c r="Z20" s="366" t="s">
        <v>7</v>
      </c>
      <c r="AA20" s="366" t="s">
        <v>7</v>
      </c>
      <c r="AB20" s="366" t="s">
        <v>7</v>
      </c>
      <c r="AC20" s="366" t="s">
        <v>7</v>
      </c>
      <c r="AD20" s="366" t="s">
        <v>7</v>
      </c>
      <c r="AE20" s="366" t="s">
        <v>7</v>
      </c>
      <c r="AF20" s="366" t="s">
        <v>7</v>
      </c>
      <c r="AG20" s="366" t="s">
        <v>7</v>
      </c>
      <c r="AH20" s="366" t="s">
        <v>7</v>
      </c>
      <c r="AI20" s="366" t="s">
        <v>7</v>
      </c>
      <c r="AJ20" s="366" t="s">
        <v>7</v>
      </c>
      <c r="AK20" s="366" t="s">
        <v>7</v>
      </c>
      <c r="AL20" s="366" t="s">
        <v>7</v>
      </c>
      <c r="AM20" s="366" t="s">
        <v>7</v>
      </c>
      <c r="AN20" s="366" t="s">
        <v>7</v>
      </c>
      <c r="AO20" s="366" t="s">
        <v>7</v>
      </c>
      <c r="AP20" s="366" t="s">
        <v>7</v>
      </c>
      <c r="AQ20" s="366" t="s">
        <v>7</v>
      </c>
      <c r="AR20" s="366" t="s">
        <v>7</v>
      </c>
      <c r="AS20" s="366" t="s">
        <v>7</v>
      </c>
      <c r="AT20" s="366" t="s">
        <v>7</v>
      </c>
      <c r="AU20" s="366" t="s">
        <v>7</v>
      </c>
      <c r="AV20" s="366" t="s">
        <v>7</v>
      </c>
      <c r="AW20" s="366" t="s">
        <v>7</v>
      </c>
      <c r="AX20" s="366" t="s">
        <v>7</v>
      </c>
      <c r="AY20" s="366" t="s">
        <v>7</v>
      </c>
      <c r="AZ20" s="366" t="s">
        <v>7</v>
      </c>
      <c r="BA20" s="366" t="s">
        <v>7</v>
      </c>
      <c r="BB20" s="366" t="s">
        <v>7</v>
      </c>
      <c r="BC20" s="366" t="s">
        <v>7</v>
      </c>
      <c r="BD20" s="366" t="s">
        <v>7</v>
      </c>
      <c r="BE20" s="366" t="s">
        <v>7</v>
      </c>
      <c r="BF20" s="366" t="s">
        <v>7</v>
      </c>
      <c r="BG20" s="366" t="s">
        <v>7</v>
      </c>
      <c r="BH20" s="366" t="s">
        <v>7</v>
      </c>
      <c r="BI20" s="366" t="s">
        <v>7</v>
      </c>
      <c r="BJ20" s="366" t="s">
        <v>7</v>
      </c>
      <c r="BK20" s="366" t="s">
        <v>7</v>
      </c>
      <c r="BL20" s="366" t="s">
        <v>7</v>
      </c>
      <c r="BM20" s="139">
        <f t="shared" si="10"/>
        <v>15</v>
      </c>
      <c r="BN20" s="199" t="str">
        <f t="shared" ca="1" si="4"/>
        <v>x</v>
      </c>
      <c r="BO20" s="199" t="str">
        <f t="shared" ca="1" si="5"/>
        <v>x</v>
      </c>
      <c r="BP20" s="9"/>
      <c r="BQ20" s="282" t="str">
        <f t="shared" si="2"/>
        <v>x</v>
      </c>
      <c r="BR20" s="282" t="str">
        <f t="shared" si="6"/>
        <v>x</v>
      </c>
      <c r="BS20" s="283" t="str">
        <f t="shared" ca="1" si="7"/>
        <v>x</v>
      </c>
      <c r="BT20" s="278" t="str">
        <f t="shared" si="3"/>
        <v>x</v>
      </c>
      <c r="BU20" s="278" t="str">
        <f t="shared" ca="1" si="8"/>
        <v>x</v>
      </c>
      <c r="BV20" s="278" t="str">
        <f t="shared" si="9"/>
        <v>x</v>
      </c>
    </row>
    <row r="21" spans="1:74" ht="13.5" thickBot="1" x14ac:dyDescent="0.25">
      <c r="A21" s="92" t="s">
        <v>70</v>
      </c>
      <c r="B21" s="128" t="s">
        <v>7</v>
      </c>
      <c r="C21" s="128" t="s">
        <v>7</v>
      </c>
      <c r="D21" s="374" t="s">
        <v>7</v>
      </c>
      <c r="E21" s="366" t="s">
        <v>7</v>
      </c>
      <c r="F21" s="366" t="s">
        <v>7</v>
      </c>
      <c r="G21" s="366" t="s">
        <v>7</v>
      </c>
      <c r="H21" s="366" t="s">
        <v>7</v>
      </c>
      <c r="I21" s="366" t="s">
        <v>7</v>
      </c>
      <c r="J21" s="366" t="s">
        <v>7</v>
      </c>
      <c r="K21" s="366" t="s">
        <v>7</v>
      </c>
      <c r="L21" s="366" t="s">
        <v>7</v>
      </c>
      <c r="M21" s="366" t="s">
        <v>7</v>
      </c>
      <c r="N21" s="366" t="s">
        <v>7</v>
      </c>
      <c r="O21" s="366" t="s">
        <v>7</v>
      </c>
      <c r="P21" s="366" t="s">
        <v>7</v>
      </c>
      <c r="Q21" s="366" t="s">
        <v>7</v>
      </c>
      <c r="R21" s="366" t="s">
        <v>7</v>
      </c>
      <c r="S21" s="366" t="s">
        <v>7</v>
      </c>
      <c r="T21" s="366" t="s">
        <v>7</v>
      </c>
      <c r="U21" s="366" t="s">
        <v>7</v>
      </c>
      <c r="V21" s="366" t="s">
        <v>7</v>
      </c>
      <c r="W21" s="366" t="s">
        <v>7</v>
      </c>
      <c r="X21" s="366" t="s">
        <v>7</v>
      </c>
      <c r="Y21" s="366" t="s">
        <v>7</v>
      </c>
      <c r="Z21" s="366" t="s">
        <v>7</v>
      </c>
      <c r="AA21" s="366" t="s">
        <v>7</v>
      </c>
      <c r="AB21" s="366" t="s">
        <v>7</v>
      </c>
      <c r="AC21" s="366" t="s">
        <v>7</v>
      </c>
      <c r="AD21" s="366" t="s">
        <v>7</v>
      </c>
      <c r="AE21" s="366" t="s">
        <v>7</v>
      </c>
      <c r="AF21" s="366" t="s">
        <v>7</v>
      </c>
      <c r="AG21" s="366" t="s">
        <v>7</v>
      </c>
      <c r="AH21" s="366" t="s">
        <v>7</v>
      </c>
      <c r="AI21" s="366" t="s">
        <v>7</v>
      </c>
      <c r="AJ21" s="366" t="s">
        <v>7</v>
      </c>
      <c r="AK21" s="366" t="s">
        <v>7</v>
      </c>
      <c r="AL21" s="366" t="s">
        <v>7</v>
      </c>
      <c r="AM21" s="366" t="s">
        <v>7</v>
      </c>
      <c r="AN21" s="366" t="s">
        <v>7</v>
      </c>
      <c r="AO21" s="366" t="s">
        <v>7</v>
      </c>
      <c r="AP21" s="366" t="s">
        <v>7</v>
      </c>
      <c r="AQ21" s="366" t="s">
        <v>7</v>
      </c>
      <c r="AR21" s="366" t="s">
        <v>7</v>
      </c>
      <c r="AS21" s="366" t="s">
        <v>7</v>
      </c>
      <c r="AT21" s="366" t="s">
        <v>7</v>
      </c>
      <c r="AU21" s="366" t="s">
        <v>7</v>
      </c>
      <c r="AV21" s="366" t="s">
        <v>7</v>
      </c>
      <c r="AW21" s="366" t="s">
        <v>7</v>
      </c>
      <c r="AX21" s="366" t="s">
        <v>7</v>
      </c>
      <c r="AY21" s="366" t="s">
        <v>7</v>
      </c>
      <c r="AZ21" s="366" t="s">
        <v>7</v>
      </c>
      <c r="BA21" s="366" t="s">
        <v>7</v>
      </c>
      <c r="BB21" s="366" t="s">
        <v>7</v>
      </c>
      <c r="BC21" s="366" t="s">
        <v>7</v>
      </c>
      <c r="BD21" s="366" t="s">
        <v>7</v>
      </c>
      <c r="BE21" s="366" t="s">
        <v>7</v>
      </c>
      <c r="BF21" s="366" t="s">
        <v>7</v>
      </c>
      <c r="BG21" s="366" t="s">
        <v>7</v>
      </c>
      <c r="BH21" s="366" t="s">
        <v>7</v>
      </c>
      <c r="BI21" s="366" t="s">
        <v>7</v>
      </c>
      <c r="BJ21" s="366" t="s">
        <v>7</v>
      </c>
      <c r="BK21" s="366" t="s">
        <v>7</v>
      </c>
      <c r="BL21" s="366" t="s">
        <v>7</v>
      </c>
      <c r="BM21" s="139">
        <f t="shared" si="10"/>
        <v>16</v>
      </c>
      <c r="BN21" s="199" t="str">
        <f t="shared" ca="1" si="4"/>
        <v>x</v>
      </c>
      <c r="BO21" s="199" t="str">
        <f t="shared" ca="1" si="5"/>
        <v>x</v>
      </c>
      <c r="BP21" s="9"/>
      <c r="BQ21" s="282" t="str">
        <f t="shared" si="2"/>
        <v>x</v>
      </c>
      <c r="BR21" s="282" t="str">
        <f t="shared" si="6"/>
        <v>x</v>
      </c>
      <c r="BS21" s="283" t="str">
        <f t="shared" ca="1" si="7"/>
        <v>x</v>
      </c>
      <c r="BT21" s="278" t="str">
        <f t="shared" si="3"/>
        <v>x</v>
      </c>
      <c r="BU21" s="278" t="str">
        <f t="shared" ca="1" si="8"/>
        <v>x</v>
      </c>
      <c r="BV21" s="278" t="str">
        <f t="shared" si="9"/>
        <v>x</v>
      </c>
    </row>
    <row r="22" spans="1:74" ht="13.5" thickBot="1" x14ac:dyDescent="0.25">
      <c r="A22" s="92" t="s">
        <v>70</v>
      </c>
      <c r="B22" s="128" t="s">
        <v>7</v>
      </c>
      <c r="C22" s="128" t="s">
        <v>7</v>
      </c>
      <c r="D22" s="375" t="s">
        <v>7</v>
      </c>
      <c r="E22" s="366" t="s">
        <v>7</v>
      </c>
      <c r="F22" s="366" t="s">
        <v>7</v>
      </c>
      <c r="G22" s="366" t="s">
        <v>7</v>
      </c>
      <c r="H22" s="366" t="s">
        <v>7</v>
      </c>
      <c r="I22" s="366" t="s">
        <v>7</v>
      </c>
      <c r="J22" s="366" t="s">
        <v>7</v>
      </c>
      <c r="K22" s="366" t="s">
        <v>7</v>
      </c>
      <c r="L22" s="366" t="s">
        <v>7</v>
      </c>
      <c r="M22" s="366" t="s">
        <v>7</v>
      </c>
      <c r="N22" s="366" t="s">
        <v>7</v>
      </c>
      <c r="O22" s="366" t="s">
        <v>7</v>
      </c>
      <c r="P22" s="366" t="s">
        <v>7</v>
      </c>
      <c r="Q22" s="366" t="s">
        <v>7</v>
      </c>
      <c r="R22" s="366" t="s">
        <v>7</v>
      </c>
      <c r="S22" s="366" t="s">
        <v>7</v>
      </c>
      <c r="T22" s="366" t="s">
        <v>7</v>
      </c>
      <c r="U22" s="366" t="s">
        <v>7</v>
      </c>
      <c r="V22" s="366" t="s">
        <v>7</v>
      </c>
      <c r="W22" s="366" t="s">
        <v>7</v>
      </c>
      <c r="X22" s="366" t="s">
        <v>7</v>
      </c>
      <c r="Y22" s="366" t="s">
        <v>7</v>
      </c>
      <c r="Z22" s="366" t="s">
        <v>7</v>
      </c>
      <c r="AA22" s="366" t="s">
        <v>7</v>
      </c>
      <c r="AB22" s="366" t="s">
        <v>7</v>
      </c>
      <c r="AC22" s="366" t="s">
        <v>7</v>
      </c>
      <c r="AD22" s="366" t="s">
        <v>7</v>
      </c>
      <c r="AE22" s="366" t="s">
        <v>7</v>
      </c>
      <c r="AF22" s="366" t="s">
        <v>7</v>
      </c>
      <c r="AG22" s="366" t="s">
        <v>7</v>
      </c>
      <c r="AH22" s="366" t="s">
        <v>7</v>
      </c>
      <c r="AI22" s="366" t="s">
        <v>7</v>
      </c>
      <c r="AJ22" s="366" t="s">
        <v>7</v>
      </c>
      <c r="AK22" s="366" t="s">
        <v>7</v>
      </c>
      <c r="AL22" s="366" t="s">
        <v>7</v>
      </c>
      <c r="AM22" s="366" t="s">
        <v>7</v>
      </c>
      <c r="AN22" s="366" t="s">
        <v>7</v>
      </c>
      <c r="AO22" s="366" t="s">
        <v>7</v>
      </c>
      <c r="AP22" s="366" t="s">
        <v>7</v>
      </c>
      <c r="AQ22" s="366" t="s">
        <v>7</v>
      </c>
      <c r="AR22" s="366" t="s">
        <v>7</v>
      </c>
      <c r="AS22" s="366" t="s">
        <v>7</v>
      </c>
      <c r="AT22" s="366" t="s">
        <v>7</v>
      </c>
      <c r="AU22" s="366" t="s">
        <v>7</v>
      </c>
      <c r="AV22" s="366" t="s">
        <v>7</v>
      </c>
      <c r="AW22" s="366" t="s">
        <v>7</v>
      </c>
      <c r="AX22" s="366" t="s">
        <v>7</v>
      </c>
      <c r="AY22" s="366" t="s">
        <v>7</v>
      </c>
      <c r="AZ22" s="366" t="s">
        <v>7</v>
      </c>
      <c r="BA22" s="366" t="s">
        <v>7</v>
      </c>
      <c r="BB22" s="366" t="s">
        <v>7</v>
      </c>
      <c r="BC22" s="366" t="s">
        <v>7</v>
      </c>
      <c r="BD22" s="366" t="s">
        <v>7</v>
      </c>
      <c r="BE22" s="366" t="s">
        <v>7</v>
      </c>
      <c r="BF22" s="366" t="s">
        <v>7</v>
      </c>
      <c r="BG22" s="366" t="s">
        <v>7</v>
      </c>
      <c r="BH22" s="366" t="s">
        <v>7</v>
      </c>
      <c r="BI22" s="366" t="s">
        <v>7</v>
      </c>
      <c r="BJ22" s="366" t="s">
        <v>7</v>
      </c>
      <c r="BK22" s="366" t="s">
        <v>7</v>
      </c>
      <c r="BL22" s="366" t="s">
        <v>7</v>
      </c>
      <c r="BM22" s="139">
        <f t="shared" si="10"/>
        <v>17</v>
      </c>
      <c r="BN22" s="199" t="str">
        <f t="shared" ca="1" si="4"/>
        <v>x</v>
      </c>
      <c r="BO22" s="199" t="str">
        <f t="shared" ca="1" si="5"/>
        <v>x</v>
      </c>
      <c r="BP22" s="9"/>
      <c r="BQ22" s="282" t="str">
        <f t="shared" si="2"/>
        <v>x</v>
      </c>
      <c r="BR22" s="282" t="str">
        <f t="shared" si="6"/>
        <v>x</v>
      </c>
      <c r="BS22" s="283" t="str">
        <f t="shared" ca="1" si="7"/>
        <v>x</v>
      </c>
      <c r="BT22" s="278" t="str">
        <f t="shared" si="3"/>
        <v>x</v>
      </c>
      <c r="BU22" s="278" t="str">
        <f t="shared" ca="1" si="8"/>
        <v>x</v>
      </c>
      <c r="BV22" s="278" t="str">
        <f t="shared" si="9"/>
        <v>x</v>
      </c>
    </row>
    <row r="23" spans="1:74" ht="13.5" thickBot="1" x14ac:dyDescent="0.25">
      <c r="A23" s="92" t="s">
        <v>70</v>
      </c>
      <c r="B23" s="128" t="s">
        <v>7</v>
      </c>
      <c r="C23" s="128" t="s">
        <v>7</v>
      </c>
      <c r="D23" s="375" t="s">
        <v>7</v>
      </c>
      <c r="E23" s="366" t="s">
        <v>7</v>
      </c>
      <c r="F23" s="366" t="s">
        <v>7</v>
      </c>
      <c r="G23" s="366" t="s">
        <v>7</v>
      </c>
      <c r="H23" s="366" t="s">
        <v>7</v>
      </c>
      <c r="I23" s="366" t="s">
        <v>7</v>
      </c>
      <c r="J23" s="366" t="s">
        <v>7</v>
      </c>
      <c r="K23" s="366" t="s">
        <v>7</v>
      </c>
      <c r="L23" s="366" t="s">
        <v>7</v>
      </c>
      <c r="M23" s="366" t="s">
        <v>7</v>
      </c>
      <c r="N23" s="366" t="s">
        <v>7</v>
      </c>
      <c r="O23" s="366" t="s">
        <v>7</v>
      </c>
      <c r="P23" s="366" t="s">
        <v>7</v>
      </c>
      <c r="Q23" s="366" t="s">
        <v>7</v>
      </c>
      <c r="R23" s="366" t="s">
        <v>7</v>
      </c>
      <c r="S23" s="366" t="s">
        <v>7</v>
      </c>
      <c r="T23" s="366" t="s">
        <v>7</v>
      </c>
      <c r="U23" s="366" t="s">
        <v>7</v>
      </c>
      <c r="V23" s="366" t="s">
        <v>7</v>
      </c>
      <c r="W23" s="366" t="s">
        <v>7</v>
      </c>
      <c r="X23" s="366" t="s">
        <v>7</v>
      </c>
      <c r="Y23" s="366" t="s">
        <v>7</v>
      </c>
      <c r="Z23" s="366" t="s">
        <v>7</v>
      </c>
      <c r="AA23" s="366" t="s">
        <v>7</v>
      </c>
      <c r="AB23" s="366" t="s">
        <v>7</v>
      </c>
      <c r="AC23" s="366" t="s">
        <v>7</v>
      </c>
      <c r="AD23" s="366" t="s">
        <v>7</v>
      </c>
      <c r="AE23" s="366" t="s">
        <v>7</v>
      </c>
      <c r="AF23" s="366" t="s">
        <v>7</v>
      </c>
      <c r="AG23" s="366" t="s">
        <v>7</v>
      </c>
      <c r="AH23" s="366" t="s">
        <v>7</v>
      </c>
      <c r="AI23" s="366" t="s">
        <v>7</v>
      </c>
      <c r="AJ23" s="366" t="s">
        <v>7</v>
      </c>
      <c r="AK23" s="366" t="s">
        <v>7</v>
      </c>
      <c r="AL23" s="366" t="s">
        <v>7</v>
      </c>
      <c r="AM23" s="366" t="s">
        <v>7</v>
      </c>
      <c r="AN23" s="366" t="s">
        <v>7</v>
      </c>
      <c r="AO23" s="366" t="s">
        <v>7</v>
      </c>
      <c r="AP23" s="366" t="s">
        <v>7</v>
      </c>
      <c r="AQ23" s="366" t="s">
        <v>7</v>
      </c>
      <c r="AR23" s="366" t="s">
        <v>7</v>
      </c>
      <c r="AS23" s="366" t="s">
        <v>7</v>
      </c>
      <c r="AT23" s="366" t="s">
        <v>7</v>
      </c>
      <c r="AU23" s="366" t="s">
        <v>7</v>
      </c>
      <c r="AV23" s="366" t="s">
        <v>7</v>
      </c>
      <c r="AW23" s="366" t="s">
        <v>7</v>
      </c>
      <c r="AX23" s="366" t="s">
        <v>7</v>
      </c>
      <c r="AY23" s="366" t="s">
        <v>7</v>
      </c>
      <c r="AZ23" s="366" t="s">
        <v>7</v>
      </c>
      <c r="BA23" s="366" t="s">
        <v>7</v>
      </c>
      <c r="BB23" s="366" t="s">
        <v>7</v>
      </c>
      <c r="BC23" s="366" t="s">
        <v>7</v>
      </c>
      <c r="BD23" s="366" t="s">
        <v>7</v>
      </c>
      <c r="BE23" s="366" t="s">
        <v>7</v>
      </c>
      <c r="BF23" s="366" t="s">
        <v>7</v>
      </c>
      <c r="BG23" s="366" t="s">
        <v>7</v>
      </c>
      <c r="BH23" s="366" t="s">
        <v>7</v>
      </c>
      <c r="BI23" s="366" t="s">
        <v>7</v>
      </c>
      <c r="BJ23" s="366" t="s">
        <v>7</v>
      </c>
      <c r="BK23" s="366" t="s">
        <v>7</v>
      </c>
      <c r="BL23" s="366" t="s">
        <v>7</v>
      </c>
      <c r="BM23" s="139">
        <f t="shared" si="10"/>
        <v>18</v>
      </c>
      <c r="BN23" s="199" t="str">
        <f t="shared" ca="1" si="4"/>
        <v>x</v>
      </c>
      <c r="BO23" s="199" t="str">
        <f t="shared" ca="1" si="5"/>
        <v>x</v>
      </c>
      <c r="BP23" s="9"/>
      <c r="BQ23" s="282" t="str">
        <f t="shared" si="2"/>
        <v>x</v>
      </c>
      <c r="BR23" s="282" t="str">
        <f t="shared" si="6"/>
        <v>x</v>
      </c>
      <c r="BS23" s="283" t="str">
        <f t="shared" ca="1" si="7"/>
        <v>x</v>
      </c>
      <c r="BT23" s="278" t="str">
        <f t="shared" si="3"/>
        <v>x</v>
      </c>
      <c r="BU23" s="278" t="str">
        <f t="shared" ca="1" si="8"/>
        <v>x</v>
      </c>
      <c r="BV23" s="278" t="str">
        <f t="shared" si="9"/>
        <v>x</v>
      </c>
    </row>
    <row r="24" spans="1:74" ht="13.5" thickBot="1" x14ac:dyDescent="0.25">
      <c r="A24" s="92" t="s">
        <v>70</v>
      </c>
      <c r="B24" s="128" t="s">
        <v>7</v>
      </c>
      <c r="C24" s="128" t="s">
        <v>7</v>
      </c>
      <c r="D24" s="375" t="s">
        <v>7</v>
      </c>
      <c r="E24" s="366" t="s">
        <v>7</v>
      </c>
      <c r="F24" s="366" t="s">
        <v>7</v>
      </c>
      <c r="G24" s="366" t="s">
        <v>7</v>
      </c>
      <c r="H24" s="366" t="s">
        <v>7</v>
      </c>
      <c r="I24" s="366" t="s">
        <v>7</v>
      </c>
      <c r="J24" s="366" t="s">
        <v>7</v>
      </c>
      <c r="K24" s="366" t="s">
        <v>7</v>
      </c>
      <c r="L24" s="366" t="s">
        <v>7</v>
      </c>
      <c r="M24" s="366" t="s">
        <v>7</v>
      </c>
      <c r="N24" s="366" t="s">
        <v>7</v>
      </c>
      <c r="O24" s="366" t="s">
        <v>7</v>
      </c>
      <c r="P24" s="366" t="s">
        <v>7</v>
      </c>
      <c r="Q24" s="366" t="s">
        <v>7</v>
      </c>
      <c r="R24" s="366" t="s">
        <v>7</v>
      </c>
      <c r="S24" s="366" t="s">
        <v>7</v>
      </c>
      <c r="T24" s="366" t="s">
        <v>7</v>
      </c>
      <c r="U24" s="366" t="s">
        <v>7</v>
      </c>
      <c r="V24" s="366" t="s">
        <v>7</v>
      </c>
      <c r="W24" s="366" t="s">
        <v>7</v>
      </c>
      <c r="X24" s="366" t="s">
        <v>7</v>
      </c>
      <c r="Y24" s="366" t="s">
        <v>7</v>
      </c>
      <c r="Z24" s="366" t="s">
        <v>7</v>
      </c>
      <c r="AA24" s="366" t="s">
        <v>7</v>
      </c>
      <c r="AB24" s="366" t="s">
        <v>7</v>
      </c>
      <c r="AC24" s="366" t="s">
        <v>7</v>
      </c>
      <c r="AD24" s="366" t="s">
        <v>7</v>
      </c>
      <c r="AE24" s="366" t="s">
        <v>7</v>
      </c>
      <c r="AF24" s="366" t="s">
        <v>7</v>
      </c>
      <c r="AG24" s="366" t="s">
        <v>7</v>
      </c>
      <c r="AH24" s="366" t="s">
        <v>7</v>
      </c>
      <c r="AI24" s="366" t="s">
        <v>7</v>
      </c>
      <c r="AJ24" s="366" t="s">
        <v>7</v>
      </c>
      <c r="AK24" s="366" t="s">
        <v>7</v>
      </c>
      <c r="AL24" s="366" t="s">
        <v>7</v>
      </c>
      <c r="AM24" s="366" t="s">
        <v>7</v>
      </c>
      <c r="AN24" s="366" t="s">
        <v>7</v>
      </c>
      <c r="AO24" s="366" t="s">
        <v>7</v>
      </c>
      <c r="AP24" s="366" t="s">
        <v>7</v>
      </c>
      <c r="AQ24" s="366" t="s">
        <v>7</v>
      </c>
      <c r="AR24" s="366" t="s">
        <v>7</v>
      </c>
      <c r="AS24" s="366" t="s">
        <v>7</v>
      </c>
      <c r="AT24" s="366" t="s">
        <v>7</v>
      </c>
      <c r="AU24" s="366" t="s">
        <v>7</v>
      </c>
      <c r="AV24" s="366" t="s">
        <v>7</v>
      </c>
      <c r="AW24" s="366" t="s">
        <v>7</v>
      </c>
      <c r="AX24" s="366" t="s">
        <v>7</v>
      </c>
      <c r="AY24" s="366" t="s">
        <v>7</v>
      </c>
      <c r="AZ24" s="366" t="s">
        <v>7</v>
      </c>
      <c r="BA24" s="366" t="s">
        <v>7</v>
      </c>
      <c r="BB24" s="366" t="s">
        <v>7</v>
      </c>
      <c r="BC24" s="366" t="s">
        <v>7</v>
      </c>
      <c r="BD24" s="366" t="s">
        <v>7</v>
      </c>
      <c r="BE24" s="366" t="s">
        <v>7</v>
      </c>
      <c r="BF24" s="366" t="s">
        <v>7</v>
      </c>
      <c r="BG24" s="366" t="s">
        <v>7</v>
      </c>
      <c r="BH24" s="366" t="s">
        <v>7</v>
      </c>
      <c r="BI24" s="366" t="s">
        <v>7</v>
      </c>
      <c r="BJ24" s="366" t="s">
        <v>7</v>
      </c>
      <c r="BK24" s="366" t="s">
        <v>7</v>
      </c>
      <c r="BL24" s="366" t="s">
        <v>7</v>
      </c>
      <c r="BM24" s="139">
        <f t="shared" si="10"/>
        <v>19</v>
      </c>
      <c r="BN24" s="199" t="str">
        <f t="shared" ca="1" si="4"/>
        <v>x</v>
      </c>
      <c r="BO24" s="199" t="str">
        <f t="shared" ca="1" si="5"/>
        <v>x</v>
      </c>
      <c r="BP24" s="9"/>
      <c r="BQ24" s="282" t="str">
        <f t="shared" si="2"/>
        <v>x</v>
      </c>
      <c r="BR24" s="282" t="str">
        <f t="shared" si="6"/>
        <v>x</v>
      </c>
      <c r="BS24" s="283" t="str">
        <f t="shared" ca="1" si="7"/>
        <v>x</v>
      </c>
      <c r="BT24" s="278" t="str">
        <f t="shared" si="3"/>
        <v>x</v>
      </c>
      <c r="BU24" s="278" t="str">
        <f t="shared" ca="1" si="8"/>
        <v>x</v>
      </c>
      <c r="BV24" s="278" t="str">
        <f t="shared" si="9"/>
        <v>x</v>
      </c>
    </row>
    <row r="25" spans="1:74" ht="13.5" thickBot="1" x14ac:dyDescent="0.25">
      <c r="A25" s="92" t="s">
        <v>70</v>
      </c>
      <c r="B25" s="128" t="s">
        <v>7</v>
      </c>
      <c r="C25" s="128" t="s">
        <v>7</v>
      </c>
      <c r="D25" s="375" t="s">
        <v>7</v>
      </c>
      <c r="E25" s="366" t="s">
        <v>7</v>
      </c>
      <c r="F25" s="366" t="s">
        <v>7</v>
      </c>
      <c r="G25" s="366" t="s">
        <v>7</v>
      </c>
      <c r="H25" s="366" t="s">
        <v>7</v>
      </c>
      <c r="I25" s="366" t="s">
        <v>7</v>
      </c>
      <c r="J25" s="366" t="s">
        <v>7</v>
      </c>
      <c r="K25" s="366" t="s">
        <v>7</v>
      </c>
      <c r="L25" s="366" t="s">
        <v>7</v>
      </c>
      <c r="M25" s="366" t="s">
        <v>7</v>
      </c>
      <c r="N25" s="366" t="s">
        <v>7</v>
      </c>
      <c r="O25" s="366" t="s">
        <v>7</v>
      </c>
      <c r="P25" s="366" t="s">
        <v>7</v>
      </c>
      <c r="Q25" s="366" t="s">
        <v>7</v>
      </c>
      <c r="R25" s="366" t="s">
        <v>7</v>
      </c>
      <c r="S25" s="366" t="s">
        <v>7</v>
      </c>
      <c r="T25" s="366" t="s">
        <v>7</v>
      </c>
      <c r="U25" s="366" t="s">
        <v>7</v>
      </c>
      <c r="V25" s="366" t="s">
        <v>7</v>
      </c>
      <c r="W25" s="366" t="s">
        <v>7</v>
      </c>
      <c r="X25" s="366" t="s">
        <v>7</v>
      </c>
      <c r="Y25" s="366" t="s">
        <v>7</v>
      </c>
      <c r="Z25" s="366" t="s">
        <v>7</v>
      </c>
      <c r="AA25" s="366" t="s">
        <v>7</v>
      </c>
      <c r="AB25" s="366" t="s">
        <v>7</v>
      </c>
      <c r="AC25" s="366" t="s">
        <v>7</v>
      </c>
      <c r="AD25" s="366" t="s">
        <v>7</v>
      </c>
      <c r="AE25" s="366" t="s">
        <v>7</v>
      </c>
      <c r="AF25" s="366" t="s">
        <v>7</v>
      </c>
      <c r="AG25" s="366" t="s">
        <v>7</v>
      </c>
      <c r="AH25" s="366" t="s">
        <v>7</v>
      </c>
      <c r="AI25" s="366" t="s">
        <v>7</v>
      </c>
      <c r="AJ25" s="366" t="s">
        <v>7</v>
      </c>
      <c r="AK25" s="366" t="s">
        <v>7</v>
      </c>
      <c r="AL25" s="366" t="s">
        <v>7</v>
      </c>
      <c r="AM25" s="366" t="s">
        <v>7</v>
      </c>
      <c r="AN25" s="366" t="s">
        <v>7</v>
      </c>
      <c r="AO25" s="366" t="s">
        <v>7</v>
      </c>
      <c r="AP25" s="366" t="s">
        <v>7</v>
      </c>
      <c r="AQ25" s="366" t="s">
        <v>7</v>
      </c>
      <c r="AR25" s="366" t="s">
        <v>7</v>
      </c>
      <c r="AS25" s="366" t="s">
        <v>7</v>
      </c>
      <c r="AT25" s="366" t="s">
        <v>7</v>
      </c>
      <c r="AU25" s="366" t="s">
        <v>7</v>
      </c>
      <c r="AV25" s="366" t="s">
        <v>7</v>
      </c>
      <c r="AW25" s="366" t="s">
        <v>7</v>
      </c>
      <c r="AX25" s="366" t="s">
        <v>7</v>
      </c>
      <c r="AY25" s="366" t="s">
        <v>7</v>
      </c>
      <c r="AZ25" s="366" t="s">
        <v>7</v>
      </c>
      <c r="BA25" s="366" t="s">
        <v>7</v>
      </c>
      <c r="BB25" s="366" t="s">
        <v>7</v>
      </c>
      <c r="BC25" s="366" t="s">
        <v>7</v>
      </c>
      <c r="BD25" s="366" t="s">
        <v>7</v>
      </c>
      <c r="BE25" s="366" t="s">
        <v>7</v>
      </c>
      <c r="BF25" s="366" t="s">
        <v>7</v>
      </c>
      <c r="BG25" s="366" t="s">
        <v>7</v>
      </c>
      <c r="BH25" s="366" t="s">
        <v>7</v>
      </c>
      <c r="BI25" s="366" t="s">
        <v>7</v>
      </c>
      <c r="BJ25" s="366" t="s">
        <v>7</v>
      </c>
      <c r="BK25" s="366" t="s">
        <v>7</v>
      </c>
      <c r="BL25" s="366" t="s">
        <v>7</v>
      </c>
      <c r="BM25" s="139">
        <f t="shared" si="10"/>
        <v>20</v>
      </c>
      <c r="BN25" s="199" t="str">
        <f t="shared" ca="1" si="4"/>
        <v>x</v>
      </c>
      <c r="BO25" s="199" t="str">
        <f t="shared" ca="1" si="5"/>
        <v>x</v>
      </c>
      <c r="BP25" s="9"/>
      <c r="BQ25" s="282" t="str">
        <f t="shared" si="2"/>
        <v>x</v>
      </c>
      <c r="BR25" s="282" t="str">
        <f t="shared" si="6"/>
        <v>x</v>
      </c>
      <c r="BS25" s="283" t="str">
        <f t="shared" ca="1" si="7"/>
        <v>x</v>
      </c>
      <c r="BT25" s="278" t="str">
        <f t="shared" si="3"/>
        <v>x</v>
      </c>
      <c r="BU25" s="278" t="str">
        <f t="shared" ca="1" si="8"/>
        <v>x</v>
      </c>
      <c r="BV25" s="278" t="str">
        <f t="shared" si="9"/>
        <v>x</v>
      </c>
    </row>
    <row r="26" spans="1:74" ht="13.5" thickBot="1" x14ac:dyDescent="0.25">
      <c r="A26" s="92" t="s">
        <v>70</v>
      </c>
      <c r="B26" s="128" t="s">
        <v>7</v>
      </c>
      <c r="C26" s="128" t="s">
        <v>7</v>
      </c>
      <c r="D26" s="375" t="s">
        <v>7</v>
      </c>
      <c r="E26" s="366" t="s">
        <v>7</v>
      </c>
      <c r="F26" s="366" t="s">
        <v>7</v>
      </c>
      <c r="G26" s="366" t="s">
        <v>7</v>
      </c>
      <c r="H26" s="366" t="s">
        <v>7</v>
      </c>
      <c r="I26" s="366" t="s">
        <v>7</v>
      </c>
      <c r="J26" s="366" t="s">
        <v>7</v>
      </c>
      <c r="K26" s="366" t="s">
        <v>7</v>
      </c>
      <c r="L26" s="366" t="s">
        <v>7</v>
      </c>
      <c r="M26" s="366" t="s">
        <v>7</v>
      </c>
      <c r="N26" s="366" t="s">
        <v>7</v>
      </c>
      <c r="O26" s="366" t="s">
        <v>7</v>
      </c>
      <c r="P26" s="366" t="s">
        <v>7</v>
      </c>
      <c r="Q26" s="366" t="s">
        <v>7</v>
      </c>
      <c r="R26" s="366" t="s">
        <v>7</v>
      </c>
      <c r="S26" s="366" t="s">
        <v>7</v>
      </c>
      <c r="T26" s="366" t="s">
        <v>7</v>
      </c>
      <c r="U26" s="366" t="s">
        <v>7</v>
      </c>
      <c r="V26" s="366" t="s">
        <v>7</v>
      </c>
      <c r="W26" s="366" t="s">
        <v>7</v>
      </c>
      <c r="X26" s="366" t="s">
        <v>7</v>
      </c>
      <c r="Y26" s="366" t="s">
        <v>7</v>
      </c>
      <c r="Z26" s="366" t="s">
        <v>7</v>
      </c>
      <c r="AA26" s="366" t="s">
        <v>7</v>
      </c>
      <c r="AB26" s="366" t="s">
        <v>7</v>
      </c>
      <c r="AC26" s="366" t="s">
        <v>7</v>
      </c>
      <c r="AD26" s="366" t="s">
        <v>7</v>
      </c>
      <c r="AE26" s="366" t="s">
        <v>7</v>
      </c>
      <c r="AF26" s="366" t="s">
        <v>7</v>
      </c>
      <c r="AG26" s="366" t="s">
        <v>7</v>
      </c>
      <c r="AH26" s="366" t="s">
        <v>7</v>
      </c>
      <c r="AI26" s="366" t="s">
        <v>7</v>
      </c>
      <c r="AJ26" s="366" t="s">
        <v>7</v>
      </c>
      <c r="AK26" s="366" t="s">
        <v>7</v>
      </c>
      <c r="AL26" s="366" t="s">
        <v>7</v>
      </c>
      <c r="AM26" s="366" t="s">
        <v>7</v>
      </c>
      <c r="AN26" s="366" t="s">
        <v>7</v>
      </c>
      <c r="AO26" s="366" t="s">
        <v>7</v>
      </c>
      <c r="AP26" s="366" t="s">
        <v>7</v>
      </c>
      <c r="AQ26" s="366" t="s">
        <v>7</v>
      </c>
      <c r="AR26" s="366" t="s">
        <v>7</v>
      </c>
      <c r="AS26" s="366" t="s">
        <v>7</v>
      </c>
      <c r="AT26" s="366" t="s">
        <v>7</v>
      </c>
      <c r="AU26" s="366" t="s">
        <v>7</v>
      </c>
      <c r="AV26" s="366" t="s">
        <v>7</v>
      </c>
      <c r="AW26" s="366" t="s">
        <v>7</v>
      </c>
      <c r="AX26" s="366" t="s">
        <v>7</v>
      </c>
      <c r="AY26" s="366" t="s">
        <v>7</v>
      </c>
      <c r="AZ26" s="366" t="s">
        <v>7</v>
      </c>
      <c r="BA26" s="366" t="s">
        <v>7</v>
      </c>
      <c r="BB26" s="366" t="s">
        <v>7</v>
      </c>
      <c r="BC26" s="366" t="s">
        <v>7</v>
      </c>
      <c r="BD26" s="366" t="s">
        <v>7</v>
      </c>
      <c r="BE26" s="366" t="s">
        <v>7</v>
      </c>
      <c r="BF26" s="366" t="s">
        <v>7</v>
      </c>
      <c r="BG26" s="366" t="s">
        <v>7</v>
      </c>
      <c r="BH26" s="366" t="s">
        <v>7</v>
      </c>
      <c r="BI26" s="366" t="s">
        <v>7</v>
      </c>
      <c r="BJ26" s="366" t="s">
        <v>7</v>
      </c>
      <c r="BK26" s="366" t="s">
        <v>7</v>
      </c>
      <c r="BL26" s="366" t="s">
        <v>7</v>
      </c>
      <c r="BM26" s="139">
        <f t="shared" si="10"/>
        <v>21</v>
      </c>
      <c r="BN26" s="199" t="str">
        <f t="shared" ca="1" si="4"/>
        <v>x</v>
      </c>
      <c r="BO26" s="199" t="str">
        <f t="shared" ca="1" si="5"/>
        <v>x</v>
      </c>
      <c r="BP26" s="9"/>
      <c r="BQ26" s="282" t="str">
        <f t="shared" si="2"/>
        <v>x</v>
      </c>
      <c r="BR26" s="282" t="str">
        <f t="shared" si="6"/>
        <v>x</v>
      </c>
      <c r="BS26" s="283" t="str">
        <f t="shared" ca="1" si="7"/>
        <v>x</v>
      </c>
      <c r="BT26" s="278" t="str">
        <f t="shared" si="3"/>
        <v>x</v>
      </c>
      <c r="BU26" s="278" t="str">
        <f t="shared" ca="1" si="8"/>
        <v>x</v>
      </c>
      <c r="BV26" s="278" t="str">
        <f t="shared" si="9"/>
        <v>x</v>
      </c>
    </row>
    <row r="27" spans="1:74" ht="13.5" thickBot="1" x14ac:dyDescent="0.25">
      <c r="A27" s="92" t="s">
        <v>70</v>
      </c>
      <c r="B27" s="128" t="s">
        <v>7</v>
      </c>
      <c r="C27" s="128" t="s">
        <v>7</v>
      </c>
      <c r="D27" s="375" t="s">
        <v>7</v>
      </c>
      <c r="E27" s="366" t="s">
        <v>7</v>
      </c>
      <c r="F27" s="366" t="s">
        <v>7</v>
      </c>
      <c r="G27" s="366" t="s">
        <v>7</v>
      </c>
      <c r="H27" s="366" t="s">
        <v>7</v>
      </c>
      <c r="I27" s="366" t="s">
        <v>7</v>
      </c>
      <c r="J27" s="366" t="s">
        <v>7</v>
      </c>
      <c r="K27" s="366" t="s">
        <v>7</v>
      </c>
      <c r="L27" s="366" t="s">
        <v>7</v>
      </c>
      <c r="M27" s="366" t="s">
        <v>7</v>
      </c>
      <c r="N27" s="366" t="s">
        <v>7</v>
      </c>
      <c r="O27" s="366" t="s">
        <v>7</v>
      </c>
      <c r="P27" s="366" t="s">
        <v>7</v>
      </c>
      <c r="Q27" s="366" t="s">
        <v>7</v>
      </c>
      <c r="R27" s="366" t="s">
        <v>7</v>
      </c>
      <c r="S27" s="366" t="s">
        <v>7</v>
      </c>
      <c r="T27" s="366" t="s">
        <v>7</v>
      </c>
      <c r="U27" s="366" t="s">
        <v>7</v>
      </c>
      <c r="V27" s="366" t="s">
        <v>7</v>
      </c>
      <c r="W27" s="366" t="s">
        <v>7</v>
      </c>
      <c r="X27" s="366" t="s">
        <v>7</v>
      </c>
      <c r="Y27" s="366" t="s">
        <v>7</v>
      </c>
      <c r="Z27" s="366" t="s">
        <v>7</v>
      </c>
      <c r="AA27" s="366" t="s">
        <v>7</v>
      </c>
      <c r="AB27" s="366" t="s">
        <v>7</v>
      </c>
      <c r="AC27" s="366" t="s">
        <v>7</v>
      </c>
      <c r="AD27" s="366" t="s">
        <v>7</v>
      </c>
      <c r="AE27" s="366" t="s">
        <v>7</v>
      </c>
      <c r="AF27" s="366" t="s">
        <v>7</v>
      </c>
      <c r="AG27" s="366" t="s">
        <v>7</v>
      </c>
      <c r="AH27" s="366" t="s">
        <v>7</v>
      </c>
      <c r="AI27" s="366" t="s">
        <v>7</v>
      </c>
      <c r="AJ27" s="366" t="s">
        <v>7</v>
      </c>
      <c r="AK27" s="366" t="s">
        <v>7</v>
      </c>
      <c r="AL27" s="366" t="s">
        <v>7</v>
      </c>
      <c r="AM27" s="366" t="s">
        <v>7</v>
      </c>
      <c r="AN27" s="366" t="s">
        <v>7</v>
      </c>
      <c r="AO27" s="366" t="s">
        <v>7</v>
      </c>
      <c r="AP27" s="366" t="s">
        <v>7</v>
      </c>
      <c r="AQ27" s="366" t="s">
        <v>7</v>
      </c>
      <c r="AR27" s="366" t="s">
        <v>7</v>
      </c>
      <c r="AS27" s="366" t="s">
        <v>7</v>
      </c>
      <c r="AT27" s="366" t="s">
        <v>7</v>
      </c>
      <c r="AU27" s="366" t="s">
        <v>7</v>
      </c>
      <c r="AV27" s="366" t="s">
        <v>7</v>
      </c>
      <c r="AW27" s="366" t="s">
        <v>7</v>
      </c>
      <c r="AX27" s="366" t="s">
        <v>7</v>
      </c>
      <c r="AY27" s="366" t="s">
        <v>7</v>
      </c>
      <c r="AZ27" s="366" t="s">
        <v>7</v>
      </c>
      <c r="BA27" s="366" t="s">
        <v>7</v>
      </c>
      <c r="BB27" s="366" t="s">
        <v>7</v>
      </c>
      <c r="BC27" s="366" t="s">
        <v>7</v>
      </c>
      <c r="BD27" s="366" t="s">
        <v>7</v>
      </c>
      <c r="BE27" s="366" t="s">
        <v>7</v>
      </c>
      <c r="BF27" s="366" t="s">
        <v>7</v>
      </c>
      <c r="BG27" s="366" t="s">
        <v>7</v>
      </c>
      <c r="BH27" s="366" t="s">
        <v>7</v>
      </c>
      <c r="BI27" s="366" t="s">
        <v>7</v>
      </c>
      <c r="BJ27" s="366" t="s">
        <v>7</v>
      </c>
      <c r="BK27" s="366" t="s">
        <v>7</v>
      </c>
      <c r="BL27" s="366" t="s">
        <v>7</v>
      </c>
      <c r="BM27" s="139">
        <f t="shared" si="10"/>
        <v>22</v>
      </c>
      <c r="BN27" s="199" t="str">
        <f t="shared" ca="1" si="4"/>
        <v>x</v>
      </c>
      <c r="BO27" s="199" t="str">
        <f t="shared" ca="1" si="5"/>
        <v>x</v>
      </c>
      <c r="BP27" s="9"/>
      <c r="BQ27" s="282" t="str">
        <f t="shared" si="2"/>
        <v>x</v>
      </c>
      <c r="BR27" s="282" t="str">
        <f t="shared" si="6"/>
        <v>x</v>
      </c>
      <c r="BS27" s="283" t="str">
        <f t="shared" ca="1" si="7"/>
        <v>x</v>
      </c>
      <c r="BT27" s="278" t="str">
        <f t="shared" si="3"/>
        <v>x</v>
      </c>
      <c r="BU27" s="278" t="str">
        <f t="shared" ca="1" si="8"/>
        <v>x</v>
      </c>
      <c r="BV27" s="278" t="str">
        <f t="shared" si="9"/>
        <v>x</v>
      </c>
    </row>
    <row r="28" spans="1:74" ht="13.5" thickBot="1" x14ac:dyDescent="0.25">
      <c r="A28" s="92" t="s">
        <v>70</v>
      </c>
      <c r="B28" s="128" t="s">
        <v>7</v>
      </c>
      <c r="C28" s="128" t="s">
        <v>7</v>
      </c>
      <c r="D28" s="375" t="s">
        <v>7</v>
      </c>
      <c r="E28" s="366" t="s">
        <v>7</v>
      </c>
      <c r="F28" s="366" t="s">
        <v>7</v>
      </c>
      <c r="G28" s="366" t="s">
        <v>7</v>
      </c>
      <c r="H28" s="366" t="s">
        <v>7</v>
      </c>
      <c r="I28" s="366" t="s">
        <v>7</v>
      </c>
      <c r="J28" s="366" t="s">
        <v>7</v>
      </c>
      <c r="K28" s="366" t="s">
        <v>7</v>
      </c>
      <c r="L28" s="366" t="s">
        <v>7</v>
      </c>
      <c r="M28" s="366" t="s">
        <v>7</v>
      </c>
      <c r="N28" s="366" t="s">
        <v>7</v>
      </c>
      <c r="O28" s="366" t="s">
        <v>7</v>
      </c>
      <c r="P28" s="366" t="s">
        <v>7</v>
      </c>
      <c r="Q28" s="366" t="s">
        <v>7</v>
      </c>
      <c r="R28" s="366" t="s">
        <v>7</v>
      </c>
      <c r="S28" s="366" t="s">
        <v>7</v>
      </c>
      <c r="T28" s="366" t="s">
        <v>7</v>
      </c>
      <c r="U28" s="366" t="s">
        <v>7</v>
      </c>
      <c r="V28" s="366" t="s">
        <v>7</v>
      </c>
      <c r="W28" s="366" t="s">
        <v>7</v>
      </c>
      <c r="X28" s="366" t="s">
        <v>7</v>
      </c>
      <c r="Y28" s="366" t="s">
        <v>7</v>
      </c>
      <c r="Z28" s="366" t="s">
        <v>7</v>
      </c>
      <c r="AA28" s="366" t="s">
        <v>7</v>
      </c>
      <c r="AB28" s="366" t="s">
        <v>7</v>
      </c>
      <c r="AC28" s="366" t="s">
        <v>7</v>
      </c>
      <c r="AD28" s="366" t="s">
        <v>7</v>
      </c>
      <c r="AE28" s="366" t="s">
        <v>7</v>
      </c>
      <c r="AF28" s="366" t="s">
        <v>7</v>
      </c>
      <c r="AG28" s="366" t="s">
        <v>7</v>
      </c>
      <c r="AH28" s="366" t="s">
        <v>7</v>
      </c>
      <c r="AI28" s="366" t="s">
        <v>7</v>
      </c>
      <c r="AJ28" s="366" t="s">
        <v>7</v>
      </c>
      <c r="AK28" s="366" t="s">
        <v>7</v>
      </c>
      <c r="AL28" s="366" t="s">
        <v>7</v>
      </c>
      <c r="AM28" s="366" t="s">
        <v>7</v>
      </c>
      <c r="AN28" s="366" t="s">
        <v>7</v>
      </c>
      <c r="AO28" s="366" t="s">
        <v>7</v>
      </c>
      <c r="AP28" s="366" t="s">
        <v>7</v>
      </c>
      <c r="AQ28" s="366" t="s">
        <v>7</v>
      </c>
      <c r="AR28" s="366" t="s">
        <v>7</v>
      </c>
      <c r="AS28" s="366" t="s">
        <v>7</v>
      </c>
      <c r="AT28" s="366" t="s">
        <v>7</v>
      </c>
      <c r="AU28" s="366" t="s">
        <v>7</v>
      </c>
      <c r="AV28" s="366" t="s">
        <v>7</v>
      </c>
      <c r="AW28" s="366" t="s">
        <v>7</v>
      </c>
      <c r="AX28" s="366" t="s">
        <v>7</v>
      </c>
      <c r="AY28" s="366" t="s">
        <v>7</v>
      </c>
      <c r="AZ28" s="366" t="s">
        <v>7</v>
      </c>
      <c r="BA28" s="366" t="s">
        <v>7</v>
      </c>
      <c r="BB28" s="366" t="s">
        <v>7</v>
      </c>
      <c r="BC28" s="366" t="s">
        <v>7</v>
      </c>
      <c r="BD28" s="366" t="s">
        <v>7</v>
      </c>
      <c r="BE28" s="366" t="s">
        <v>7</v>
      </c>
      <c r="BF28" s="366" t="s">
        <v>7</v>
      </c>
      <c r="BG28" s="366" t="s">
        <v>7</v>
      </c>
      <c r="BH28" s="366" t="s">
        <v>7</v>
      </c>
      <c r="BI28" s="366" t="s">
        <v>7</v>
      </c>
      <c r="BJ28" s="366" t="s">
        <v>7</v>
      </c>
      <c r="BK28" s="366" t="s">
        <v>7</v>
      </c>
      <c r="BL28" s="366" t="s">
        <v>7</v>
      </c>
      <c r="BM28" s="139">
        <f t="shared" si="10"/>
        <v>23</v>
      </c>
      <c r="BN28" s="199" t="str">
        <f t="shared" ca="1" si="4"/>
        <v>x</v>
      </c>
      <c r="BO28" s="199" t="str">
        <f t="shared" ca="1" si="5"/>
        <v>x</v>
      </c>
      <c r="BP28" s="9"/>
      <c r="BQ28" s="282" t="str">
        <f t="shared" si="2"/>
        <v>x</v>
      </c>
      <c r="BR28" s="282" t="str">
        <f t="shared" si="6"/>
        <v>x</v>
      </c>
      <c r="BS28" s="283" t="str">
        <f t="shared" ca="1" si="7"/>
        <v>x</v>
      </c>
      <c r="BT28" s="278" t="str">
        <f t="shared" si="3"/>
        <v>x</v>
      </c>
      <c r="BU28" s="278" t="str">
        <f t="shared" ca="1" si="8"/>
        <v>x</v>
      </c>
      <c r="BV28" s="278" t="str">
        <f t="shared" si="9"/>
        <v>x</v>
      </c>
    </row>
    <row r="29" spans="1:74" ht="13.5" thickBot="1" x14ac:dyDescent="0.25">
      <c r="A29" s="92" t="s">
        <v>70</v>
      </c>
      <c r="B29" s="128" t="s">
        <v>7</v>
      </c>
      <c r="C29" s="128" t="s">
        <v>7</v>
      </c>
      <c r="D29" s="375" t="s">
        <v>7</v>
      </c>
      <c r="E29" s="366" t="s">
        <v>7</v>
      </c>
      <c r="F29" s="366" t="s">
        <v>7</v>
      </c>
      <c r="G29" s="366" t="s">
        <v>7</v>
      </c>
      <c r="H29" s="366" t="s">
        <v>7</v>
      </c>
      <c r="I29" s="366" t="s">
        <v>7</v>
      </c>
      <c r="J29" s="366" t="s">
        <v>7</v>
      </c>
      <c r="K29" s="366" t="s">
        <v>7</v>
      </c>
      <c r="L29" s="366" t="s">
        <v>7</v>
      </c>
      <c r="M29" s="366" t="s">
        <v>7</v>
      </c>
      <c r="N29" s="366" t="s">
        <v>7</v>
      </c>
      <c r="O29" s="366" t="s">
        <v>7</v>
      </c>
      <c r="P29" s="366" t="s">
        <v>7</v>
      </c>
      <c r="Q29" s="366" t="s">
        <v>7</v>
      </c>
      <c r="R29" s="366" t="s">
        <v>7</v>
      </c>
      <c r="S29" s="366" t="s">
        <v>7</v>
      </c>
      <c r="T29" s="366" t="s">
        <v>7</v>
      </c>
      <c r="U29" s="366" t="s">
        <v>7</v>
      </c>
      <c r="V29" s="366" t="s">
        <v>7</v>
      </c>
      <c r="W29" s="366" t="s">
        <v>7</v>
      </c>
      <c r="X29" s="366" t="s">
        <v>7</v>
      </c>
      <c r="Y29" s="366" t="s">
        <v>7</v>
      </c>
      <c r="Z29" s="366" t="s">
        <v>7</v>
      </c>
      <c r="AA29" s="366" t="s">
        <v>7</v>
      </c>
      <c r="AB29" s="366" t="s">
        <v>7</v>
      </c>
      <c r="AC29" s="366" t="s">
        <v>7</v>
      </c>
      <c r="AD29" s="366" t="s">
        <v>7</v>
      </c>
      <c r="AE29" s="366" t="s">
        <v>7</v>
      </c>
      <c r="AF29" s="366" t="s">
        <v>7</v>
      </c>
      <c r="AG29" s="366" t="s">
        <v>7</v>
      </c>
      <c r="AH29" s="366" t="s">
        <v>7</v>
      </c>
      <c r="AI29" s="366" t="s">
        <v>7</v>
      </c>
      <c r="AJ29" s="366" t="s">
        <v>7</v>
      </c>
      <c r="AK29" s="366" t="s">
        <v>7</v>
      </c>
      <c r="AL29" s="366" t="s">
        <v>7</v>
      </c>
      <c r="AM29" s="366" t="s">
        <v>7</v>
      </c>
      <c r="AN29" s="366" t="s">
        <v>7</v>
      </c>
      <c r="AO29" s="366" t="s">
        <v>7</v>
      </c>
      <c r="AP29" s="366" t="s">
        <v>7</v>
      </c>
      <c r="AQ29" s="366" t="s">
        <v>7</v>
      </c>
      <c r="AR29" s="366" t="s">
        <v>7</v>
      </c>
      <c r="AS29" s="366" t="s">
        <v>7</v>
      </c>
      <c r="AT29" s="366" t="s">
        <v>7</v>
      </c>
      <c r="AU29" s="366" t="s">
        <v>7</v>
      </c>
      <c r="AV29" s="366" t="s">
        <v>7</v>
      </c>
      <c r="AW29" s="366" t="s">
        <v>7</v>
      </c>
      <c r="AX29" s="366" t="s">
        <v>7</v>
      </c>
      <c r="AY29" s="366" t="s">
        <v>7</v>
      </c>
      <c r="AZ29" s="366" t="s">
        <v>7</v>
      </c>
      <c r="BA29" s="366" t="s">
        <v>7</v>
      </c>
      <c r="BB29" s="366" t="s">
        <v>7</v>
      </c>
      <c r="BC29" s="366" t="s">
        <v>7</v>
      </c>
      <c r="BD29" s="366" t="s">
        <v>7</v>
      </c>
      <c r="BE29" s="366" t="s">
        <v>7</v>
      </c>
      <c r="BF29" s="366" t="s">
        <v>7</v>
      </c>
      <c r="BG29" s="366" t="s">
        <v>7</v>
      </c>
      <c r="BH29" s="366" t="s">
        <v>7</v>
      </c>
      <c r="BI29" s="366" t="s">
        <v>7</v>
      </c>
      <c r="BJ29" s="366" t="s">
        <v>7</v>
      </c>
      <c r="BK29" s="366" t="s">
        <v>7</v>
      </c>
      <c r="BL29" s="366" t="s">
        <v>7</v>
      </c>
      <c r="BM29" s="139">
        <f t="shared" si="10"/>
        <v>24</v>
      </c>
      <c r="BN29" s="199" t="str">
        <f t="shared" ca="1" si="4"/>
        <v>x</v>
      </c>
      <c r="BO29" s="199" t="str">
        <f t="shared" ca="1" si="5"/>
        <v>x</v>
      </c>
      <c r="BP29" s="9"/>
      <c r="BQ29" s="282" t="str">
        <f t="shared" si="2"/>
        <v>x</v>
      </c>
      <c r="BR29" s="282" t="str">
        <f t="shared" si="6"/>
        <v>x</v>
      </c>
      <c r="BS29" s="283" t="str">
        <f t="shared" ca="1" si="7"/>
        <v>x</v>
      </c>
      <c r="BT29" s="278" t="str">
        <f t="shared" si="3"/>
        <v>x</v>
      </c>
      <c r="BU29" s="278" t="str">
        <f t="shared" ca="1" si="8"/>
        <v>x</v>
      </c>
      <c r="BV29" s="278" t="str">
        <f t="shared" si="9"/>
        <v>x</v>
      </c>
    </row>
    <row r="30" spans="1:74" ht="13.5" thickBot="1" x14ac:dyDescent="0.25">
      <c r="A30" s="92" t="s">
        <v>70</v>
      </c>
      <c r="B30" s="128" t="s">
        <v>7</v>
      </c>
      <c r="C30" s="128" t="s">
        <v>7</v>
      </c>
      <c r="D30" s="375" t="s">
        <v>7</v>
      </c>
      <c r="E30" s="366" t="s">
        <v>7</v>
      </c>
      <c r="F30" s="366" t="s">
        <v>7</v>
      </c>
      <c r="G30" s="366" t="s">
        <v>7</v>
      </c>
      <c r="H30" s="366" t="s">
        <v>7</v>
      </c>
      <c r="I30" s="366" t="s">
        <v>7</v>
      </c>
      <c r="J30" s="366" t="s">
        <v>7</v>
      </c>
      <c r="K30" s="366" t="s">
        <v>7</v>
      </c>
      <c r="L30" s="366" t="s">
        <v>7</v>
      </c>
      <c r="M30" s="366" t="s">
        <v>7</v>
      </c>
      <c r="N30" s="366" t="s">
        <v>7</v>
      </c>
      <c r="O30" s="366" t="s">
        <v>7</v>
      </c>
      <c r="P30" s="366" t="s">
        <v>7</v>
      </c>
      <c r="Q30" s="366" t="s">
        <v>7</v>
      </c>
      <c r="R30" s="366" t="s">
        <v>7</v>
      </c>
      <c r="S30" s="366" t="s">
        <v>7</v>
      </c>
      <c r="T30" s="366" t="s">
        <v>7</v>
      </c>
      <c r="U30" s="366" t="s">
        <v>7</v>
      </c>
      <c r="V30" s="366" t="s">
        <v>7</v>
      </c>
      <c r="W30" s="366" t="s">
        <v>7</v>
      </c>
      <c r="X30" s="366" t="s">
        <v>7</v>
      </c>
      <c r="Y30" s="366" t="s">
        <v>7</v>
      </c>
      <c r="Z30" s="366" t="s">
        <v>7</v>
      </c>
      <c r="AA30" s="366" t="s">
        <v>7</v>
      </c>
      <c r="AB30" s="366" t="s">
        <v>7</v>
      </c>
      <c r="AC30" s="366" t="s">
        <v>7</v>
      </c>
      <c r="AD30" s="366" t="s">
        <v>7</v>
      </c>
      <c r="AE30" s="366" t="s">
        <v>7</v>
      </c>
      <c r="AF30" s="366" t="s">
        <v>7</v>
      </c>
      <c r="AG30" s="366" t="s">
        <v>7</v>
      </c>
      <c r="AH30" s="366" t="s">
        <v>7</v>
      </c>
      <c r="AI30" s="366" t="s">
        <v>7</v>
      </c>
      <c r="AJ30" s="366" t="s">
        <v>7</v>
      </c>
      <c r="AK30" s="366" t="s">
        <v>7</v>
      </c>
      <c r="AL30" s="366" t="s">
        <v>7</v>
      </c>
      <c r="AM30" s="366" t="s">
        <v>7</v>
      </c>
      <c r="AN30" s="366" t="s">
        <v>7</v>
      </c>
      <c r="AO30" s="366" t="s">
        <v>7</v>
      </c>
      <c r="AP30" s="366" t="s">
        <v>7</v>
      </c>
      <c r="AQ30" s="366" t="s">
        <v>7</v>
      </c>
      <c r="AR30" s="366" t="s">
        <v>7</v>
      </c>
      <c r="AS30" s="366" t="s">
        <v>7</v>
      </c>
      <c r="AT30" s="366" t="s">
        <v>7</v>
      </c>
      <c r="AU30" s="366" t="s">
        <v>7</v>
      </c>
      <c r="AV30" s="366" t="s">
        <v>7</v>
      </c>
      <c r="AW30" s="366" t="s">
        <v>7</v>
      </c>
      <c r="AX30" s="366" t="s">
        <v>7</v>
      </c>
      <c r="AY30" s="366" t="s">
        <v>7</v>
      </c>
      <c r="AZ30" s="366" t="s">
        <v>7</v>
      </c>
      <c r="BA30" s="366" t="s">
        <v>7</v>
      </c>
      <c r="BB30" s="366" t="s">
        <v>7</v>
      </c>
      <c r="BC30" s="366" t="s">
        <v>7</v>
      </c>
      <c r="BD30" s="366" t="s">
        <v>7</v>
      </c>
      <c r="BE30" s="366" t="s">
        <v>7</v>
      </c>
      <c r="BF30" s="366" t="s">
        <v>7</v>
      </c>
      <c r="BG30" s="366" t="s">
        <v>7</v>
      </c>
      <c r="BH30" s="366" t="s">
        <v>7</v>
      </c>
      <c r="BI30" s="366" t="s">
        <v>7</v>
      </c>
      <c r="BJ30" s="366" t="s">
        <v>7</v>
      </c>
      <c r="BK30" s="366" t="s">
        <v>7</v>
      </c>
      <c r="BL30" s="366" t="s">
        <v>7</v>
      </c>
      <c r="BM30" s="139">
        <f t="shared" si="10"/>
        <v>25</v>
      </c>
      <c r="BN30" s="199" t="str">
        <f t="shared" ca="1" si="4"/>
        <v>x</v>
      </c>
      <c r="BO30" s="199" t="str">
        <f t="shared" ca="1" si="5"/>
        <v>x</v>
      </c>
      <c r="BP30" s="9"/>
      <c r="BQ30" s="282" t="str">
        <f t="shared" si="2"/>
        <v>x</v>
      </c>
      <c r="BR30" s="282" t="str">
        <f t="shared" si="6"/>
        <v>x</v>
      </c>
      <c r="BS30" s="283" t="str">
        <f t="shared" ca="1" si="7"/>
        <v>x</v>
      </c>
      <c r="BT30" s="278" t="str">
        <f t="shared" si="3"/>
        <v>x</v>
      </c>
      <c r="BU30" s="278" t="str">
        <f t="shared" ca="1" si="8"/>
        <v>x</v>
      </c>
      <c r="BV30" s="278" t="str">
        <f t="shared" si="9"/>
        <v>x</v>
      </c>
    </row>
    <row r="31" spans="1:74" ht="13.5" thickBot="1" x14ac:dyDescent="0.25">
      <c r="A31" s="92" t="s">
        <v>70</v>
      </c>
      <c r="B31" s="128" t="s">
        <v>7</v>
      </c>
      <c r="C31" s="128" t="s">
        <v>7</v>
      </c>
      <c r="D31" s="375" t="s">
        <v>7</v>
      </c>
      <c r="E31" s="366" t="s">
        <v>7</v>
      </c>
      <c r="F31" s="366" t="s">
        <v>7</v>
      </c>
      <c r="G31" s="366" t="s">
        <v>7</v>
      </c>
      <c r="H31" s="366" t="s">
        <v>7</v>
      </c>
      <c r="I31" s="366" t="s">
        <v>7</v>
      </c>
      <c r="J31" s="366" t="s">
        <v>7</v>
      </c>
      <c r="K31" s="366" t="s">
        <v>7</v>
      </c>
      <c r="L31" s="366" t="s">
        <v>7</v>
      </c>
      <c r="M31" s="366" t="s">
        <v>7</v>
      </c>
      <c r="N31" s="366" t="s">
        <v>7</v>
      </c>
      <c r="O31" s="366" t="s">
        <v>7</v>
      </c>
      <c r="P31" s="366" t="s">
        <v>7</v>
      </c>
      <c r="Q31" s="366" t="s">
        <v>7</v>
      </c>
      <c r="R31" s="366" t="s">
        <v>7</v>
      </c>
      <c r="S31" s="366" t="s">
        <v>7</v>
      </c>
      <c r="T31" s="366" t="s">
        <v>7</v>
      </c>
      <c r="U31" s="366" t="s">
        <v>7</v>
      </c>
      <c r="V31" s="366" t="s">
        <v>7</v>
      </c>
      <c r="W31" s="366" t="s">
        <v>7</v>
      </c>
      <c r="X31" s="366" t="s">
        <v>7</v>
      </c>
      <c r="Y31" s="366" t="s">
        <v>7</v>
      </c>
      <c r="Z31" s="366" t="s">
        <v>7</v>
      </c>
      <c r="AA31" s="366" t="s">
        <v>7</v>
      </c>
      <c r="AB31" s="366" t="s">
        <v>7</v>
      </c>
      <c r="AC31" s="366" t="s">
        <v>7</v>
      </c>
      <c r="AD31" s="366" t="s">
        <v>7</v>
      </c>
      <c r="AE31" s="366" t="s">
        <v>7</v>
      </c>
      <c r="AF31" s="366" t="s">
        <v>7</v>
      </c>
      <c r="AG31" s="366" t="s">
        <v>7</v>
      </c>
      <c r="AH31" s="366" t="s">
        <v>7</v>
      </c>
      <c r="AI31" s="366" t="s">
        <v>7</v>
      </c>
      <c r="AJ31" s="366" t="s">
        <v>7</v>
      </c>
      <c r="AK31" s="366" t="s">
        <v>7</v>
      </c>
      <c r="AL31" s="366" t="s">
        <v>7</v>
      </c>
      <c r="AM31" s="366" t="s">
        <v>7</v>
      </c>
      <c r="AN31" s="366" t="s">
        <v>7</v>
      </c>
      <c r="AO31" s="366" t="s">
        <v>7</v>
      </c>
      <c r="AP31" s="366" t="s">
        <v>7</v>
      </c>
      <c r="AQ31" s="366" t="s">
        <v>7</v>
      </c>
      <c r="AR31" s="366" t="s">
        <v>7</v>
      </c>
      <c r="AS31" s="366" t="s">
        <v>7</v>
      </c>
      <c r="AT31" s="366" t="s">
        <v>7</v>
      </c>
      <c r="AU31" s="366" t="s">
        <v>7</v>
      </c>
      <c r="AV31" s="366" t="s">
        <v>7</v>
      </c>
      <c r="AW31" s="366" t="s">
        <v>7</v>
      </c>
      <c r="AX31" s="366" t="s">
        <v>7</v>
      </c>
      <c r="AY31" s="366" t="s">
        <v>7</v>
      </c>
      <c r="AZ31" s="366" t="s">
        <v>7</v>
      </c>
      <c r="BA31" s="366" t="s">
        <v>7</v>
      </c>
      <c r="BB31" s="366" t="s">
        <v>7</v>
      </c>
      <c r="BC31" s="366" t="s">
        <v>7</v>
      </c>
      <c r="BD31" s="366" t="s">
        <v>7</v>
      </c>
      <c r="BE31" s="366" t="s">
        <v>7</v>
      </c>
      <c r="BF31" s="366" t="s">
        <v>7</v>
      </c>
      <c r="BG31" s="366" t="s">
        <v>7</v>
      </c>
      <c r="BH31" s="366" t="s">
        <v>7</v>
      </c>
      <c r="BI31" s="366" t="s">
        <v>7</v>
      </c>
      <c r="BJ31" s="366" t="s">
        <v>7</v>
      </c>
      <c r="BK31" s="366" t="s">
        <v>7</v>
      </c>
      <c r="BL31" s="366" t="s">
        <v>7</v>
      </c>
      <c r="BM31" s="139">
        <f t="shared" si="10"/>
        <v>26</v>
      </c>
      <c r="BN31" s="199" t="str">
        <f t="shared" ca="1" si="4"/>
        <v>x</v>
      </c>
      <c r="BO31" s="199" t="str">
        <f t="shared" ca="1" si="5"/>
        <v>x</v>
      </c>
      <c r="BP31" s="9"/>
      <c r="BQ31" s="282" t="str">
        <f t="shared" si="2"/>
        <v>x</v>
      </c>
      <c r="BR31" s="282" t="str">
        <f t="shared" si="6"/>
        <v>x</v>
      </c>
      <c r="BS31" s="283" t="str">
        <f t="shared" ca="1" si="7"/>
        <v>x</v>
      </c>
      <c r="BT31" s="278" t="str">
        <f t="shared" si="3"/>
        <v>x</v>
      </c>
      <c r="BU31" s="278" t="str">
        <f t="shared" ca="1" si="8"/>
        <v>x</v>
      </c>
      <c r="BV31" s="278" t="str">
        <f t="shared" si="9"/>
        <v>x</v>
      </c>
    </row>
    <row r="32" spans="1:74" ht="13.5" thickBot="1" x14ac:dyDescent="0.25">
      <c r="A32" s="92" t="s">
        <v>70</v>
      </c>
      <c r="B32" s="128" t="s">
        <v>7</v>
      </c>
      <c r="C32" s="128" t="s">
        <v>7</v>
      </c>
      <c r="D32" s="375" t="s">
        <v>7</v>
      </c>
      <c r="E32" s="366" t="s">
        <v>7</v>
      </c>
      <c r="F32" s="366" t="s">
        <v>7</v>
      </c>
      <c r="G32" s="366" t="s">
        <v>7</v>
      </c>
      <c r="H32" s="366" t="s">
        <v>7</v>
      </c>
      <c r="I32" s="366" t="s">
        <v>7</v>
      </c>
      <c r="J32" s="366" t="s">
        <v>7</v>
      </c>
      <c r="K32" s="366" t="s">
        <v>7</v>
      </c>
      <c r="L32" s="366" t="s">
        <v>7</v>
      </c>
      <c r="M32" s="366" t="s">
        <v>7</v>
      </c>
      <c r="N32" s="366" t="s">
        <v>7</v>
      </c>
      <c r="O32" s="366" t="s">
        <v>7</v>
      </c>
      <c r="P32" s="366" t="s">
        <v>7</v>
      </c>
      <c r="Q32" s="366" t="s">
        <v>7</v>
      </c>
      <c r="R32" s="366" t="s">
        <v>7</v>
      </c>
      <c r="S32" s="366" t="s">
        <v>7</v>
      </c>
      <c r="T32" s="366" t="s">
        <v>7</v>
      </c>
      <c r="U32" s="366" t="s">
        <v>7</v>
      </c>
      <c r="V32" s="366" t="s">
        <v>7</v>
      </c>
      <c r="W32" s="366" t="s">
        <v>7</v>
      </c>
      <c r="X32" s="366" t="s">
        <v>7</v>
      </c>
      <c r="Y32" s="366" t="s">
        <v>7</v>
      </c>
      <c r="Z32" s="366" t="s">
        <v>7</v>
      </c>
      <c r="AA32" s="366" t="s">
        <v>7</v>
      </c>
      <c r="AB32" s="366" t="s">
        <v>7</v>
      </c>
      <c r="AC32" s="366" t="s">
        <v>7</v>
      </c>
      <c r="AD32" s="366" t="s">
        <v>7</v>
      </c>
      <c r="AE32" s="366" t="s">
        <v>7</v>
      </c>
      <c r="AF32" s="366" t="s">
        <v>7</v>
      </c>
      <c r="AG32" s="366" t="s">
        <v>7</v>
      </c>
      <c r="AH32" s="366" t="s">
        <v>7</v>
      </c>
      <c r="AI32" s="366" t="s">
        <v>7</v>
      </c>
      <c r="AJ32" s="366" t="s">
        <v>7</v>
      </c>
      <c r="AK32" s="366" t="s">
        <v>7</v>
      </c>
      <c r="AL32" s="366" t="s">
        <v>7</v>
      </c>
      <c r="AM32" s="366" t="s">
        <v>7</v>
      </c>
      <c r="AN32" s="366" t="s">
        <v>7</v>
      </c>
      <c r="AO32" s="366" t="s">
        <v>7</v>
      </c>
      <c r="AP32" s="366" t="s">
        <v>7</v>
      </c>
      <c r="AQ32" s="366" t="s">
        <v>7</v>
      </c>
      <c r="AR32" s="366" t="s">
        <v>7</v>
      </c>
      <c r="AS32" s="366" t="s">
        <v>7</v>
      </c>
      <c r="AT32" s="366" t="s">
        <v>7</v>
      </c>
      <c r="AU32" s="366" t="s">
        <v>7</v>
      </c>
      <c r="AV32" s="366" t="s">
        <v>7</v>
      </c>
      <c r="AW32" s="366" t="s">
        <v>7</v>
      </c>
      <c r="AX32" s="366" t="s">
        <v>7</v>
      </c>
      <c r="AY32" s="366" t="s">
        <v>7</v>
      </c>
      <c r="AZ32" s="366" t="s">
        <v>7</v>
      </c>
      <c r="BA32" s="366" t="s">
        <v>7</v>
      </c>
      <c r="BB32" s="366" t="s">
        <v>7</v>
      </c>
      <c r="BC32" s="366" t="s">
        <v>7</v>
      </c>
      <c r="BD32" s="366" t="s">
        <v>7</v>
      </c>
      <c r="BE32" s="366" t="s">
        <v>7</v>
      </c>
      <c r="BF32" s="366" t="s">
        <v>7</v>
      </c>
      <c r="BG32" s="366" t="s">
        <v>7</v>
      </c>
      <c r="BH32" s="366" t="s">
        <v>7</v>
      </c>
      <c r="BI32" s="366" t="s">
        <v>7</v>
      </c>
      <c r="BJ32" s="366" t="s">
        <v>7</v>
      </c>
      <c r="BK32" s="366" t="s">
        <v>7</v>
      </c>
      <c r="BL32" s="366" t="s">
        <v>7</v>
      </c>
      <c r="BM32" s="139">
        <f t="shared" si="10"/>
        <v>27</v>
      </c>
      <c r="BN32" s="199" t="str">
        <f t="shared" ca="1" si="4"/>
        <v>x</v>
      </c>
      <c r="BO32" s="199" t="str">
        <f t="shared" ca="1" si="5"/>
        <v>x</v>
      </c>
      <c r="BP32" s="9"/>
      <c r="BQ32" s="282" t="str">
        <f t="shared" si="2"/>
        <v>x</v>
      </c>
      <c r="BR32" s="282" t="str">
        <f t="shared" si="6"/>
        <v>x</v>
      </c>
      <c r="BS32" s="283" t="str">
        <f t="shared" ca="1" si="7"/>
        <v>x</v>
      </c>
      <c r="BT32" s="278" t="str">
        <f t="shared" si="3"/>
        <v>x</v>
      </c>
      <c r="BU32" s="278" t="str">
        <f t="shared" ca="1" si="8"/>
        <v>x</v>
      </c>
      <c r="BV32" s="278" t="str">
        <f t="shared" si="9"/>
        <v>x</v>
      </c>
    </row>
    <row r="33" spans="1:74" ht="13.5" thickBot="1" x14ac:dyDescent="0.25">
      <c r="A33" s="92" t="s">
        <v>70</v>
      </c>
      <c r="B33" s="128" t="s">
        <v>7</v>
      </c>
      <c r="C33" s="128" t="s">
        <v>7</v>
      </c>
      <c r="D33" s="375" t="s">
        <v>7</v>
      </c>
      <c r="E33" s="366" t="s">
        <v>7</v>
      </c>
      <c r="F33" s="366" t="s">
        <v>7</v>
      </c>
      <c r="G33" s="366" t="s">
        <v>7</v>
      </c>
      <c r="H33" s="366" t="s">
        <v>7</v>
      </c>
      <c r="I33" s="366" t="s">
        <v>7</v>
      </c>
      <c r="J33" s="366" t="s">
        <v>7</v>
      </c>
      <c r="K33" s="366" t="s">
        <v>7</v>
      </c>
      <c r="L33" s="366" t="s">
        <v>7</v>
      </c>
      <c r="M33" s="366" t="s">
        <v>7</v>
      </c>
      <c r="N33" s="366" t="s">
        <v>7</v>
      </c>
      <c r="O33" s="366" t="s">
        <v>7</v>
      </c>
      <c r="P33" s="366" t="s">
        <v>7</v>
      </c>
      <c r="Q33" s="366" t="s">
        <v>7</v>
      </c>
      <c r="R33" s="366" t="s">
        <v>7</v>
      </c>
      <c r="S33" s="366" t="s">
        <v>7</v>
      </c>
      <c r="T33" s="366" t="s">
        <v>7</v>
      </c>
      <c r="U33" s="366" t="s">
        <v>7</v>
      </c>
      <c r="V33" s="366" t="s">
        <v>7</v>
      </c>
      <c r="W33" s="366" t="s">
        <v>7</v>
      </c>
      <c r="X33" s="366" t="s">
        <v>7</v>
      </c>
      <c r="Y33" s="366" t="s">
        <v>7</v>
      </c>
      <c r="Z33" s="366" t="s">
        <v>7</v>
      </c>
      <c r="AA33" s="366" t="s">
        <v>7</v>
      </c>
      <c r="AB33" s="366" t="s">
        <v>7</v>
      </c>
      <c r="AC33" s="366" t="s">
        <v>7</v>
      </c>
      <c r="AD33" s="366" t="s">
        <v>7</v>
      </c>
      <c r="AE33" s="366" t="s">
        <v>7</v>
      </c>
      <c r="AF33" s="366" t="s">
        <v>7</v>
      </c>
      <c r="AG33" s="366" t="s">
        <v>7</v>
      </c>
      <c r="AH33" s="366" t="s">
        <v>7</v>
      </c>
      <c r="AI33" s="366" t="s">
        <v>7</v>
      </c>
      <c r="AJ33" s="366" t="s">
        <v>7</v>
      </c>
      <c r="AK33" s="366" t="s">
        <v>7</v>
      </c>
      <c r="AL33" s="366" t="s">
        <v>7</v>
      </c>
      <c r="AM33" s="366" t="s">
        <v>7</v>
      </c>
      <c r="AN33" s="366" t="s">
        <v>7</v>
      </c>
      <c r="AO33" s="366" t="s">
        <v>7</v>
      </c>
      <c r="AP33" s="366" t="s">
        <v>7</v>
      </c>
      <c r="AQ33" s="366" t="s">
        <v>7</v>
      </c>
      <c r="AR33" s="366" t="s">
        <v>7</v>
      </c>
      <c r="AS33" s="366" t="s">
        <v>7</v>
      </c>
      <c r="AT33" s="366" t="s">
        <v>7</v>
      </c>
      <c r="AU33" s="366" t="s">
        <v>7</v>
      </c>
      <c r="AV33" s="366" t="s">
        <v>7</v>
      </c>
      <c r="AW33" s="366" t="s">
        <v>7</v>
      </c>
      <c r="AX33" s="366" t="s">
        <v>7</v>
      </c>
      <c r="AY33" s="366" t="s">
        <v>7</v>
      </c>
      <c r="AZ33" s="366" t="s">
        <v>7</v>
      </c>
      <c r="BA33" s="366" t="s">
        <v>7</v>
      </c>
      <c r="BB33" s="366" t="s">
        <v>7</v>
      </c>
      <c r="BC33" s="366" t="s">
        <v>7</v>
      </c>
      <c r="BD33" s="366" t="s">
        <v>7</v>
      </c>
      <c r="BE33" s="366" t="s">
        <v>7</v>
      </c>
      <c r="BF33" s="366" t="s">
        <v>7</v>
      </c>
      <c r="BG33" s="366" t="s">
        <v>7</v>
      </c>
      <c r="BH33" s="366" t="s">
        <v>7</v>
      </c>
      <c r="BI33" s="366" t="s">
        <v>7</v>
      </c>
      <c r="BJ33" s="366" t="s">
        <v>7</v>
      </c>
      <c r="BK33" s="366" t="s">
        <v>7</v>
      </c>
      <c r="BL33" s="366" t="s">
        <v>7</v>
      </c>
      <c r="BM33" s="139">
        <f t="shared" si="10"/>
        <v>28</v>
      </c>
      <c r="BN33" s="199" t="str">
        <f t="shared" ca="1" si="4"/>
        <v>x</v>
      </c>
      <c r="BO33" s="199" t="str">
        <f t="shared" ca="1" si="5"/>
        <v>x</v>
      </c>
      <c r="BP33" s="9"/>
      <c r="BQ33" s="282" t="str">
        <f t="shared" si="2"/>
        <v>x</v>
      </c>
      <c r="BR33" s="282" t="str">
        <f t="shared" si="6"/>
        <v>x</v>
      </c>
      <c r="BS33" s="283" t="str">
        <f t="shared" ca="1" si="7"/>
        <v>x</v>
      </c>
      <c r="BT33" s="278" t="str">
        <f t="shared" si="3"/>
        <v>x</v>
      </c>
      <c r="BU33" s="278" t="str">
        <f t="shared" ca="1" si="8"/>
        <v>x</v>
      </c>
      <c r="BV33" s="278" t="str">
        <f t="shared" si="9"/>
        <v>x</v>
      </c>
    </row>
    <row r="34" spans="1:74" ht="13.5" thickBot="1" x14ac:dyDescent="0.25">
      <c r="A34" s="92" t="s">
        <v>70</v>
      </c>
      <c r="B34" s="128" t="s">
        <v>7</v>
      </c>
      <c r="C34" s="128" t="s">
        <v>7</v>
      </c>
      <c r="D34" s="375" t="s">
        <v>7</v>
      </c>
      <c r="E34" s="366" t="s">
        <v>7</v>
      </c>
      <c r="F34" s="366" t="s">
        <v>7</v>
      </c>
      <c r="G34" s="366" t="s">
        <v>7</v>
      </c>
      <c r="H34" s="366" t="s">
        <v>7</v>
      </c>
      <c r="I34" s="366" t="s">
        <v>7</v>
      </c>
      <c r="J34" s="366" t="s">
        <v>7</v>
      </c>
      <c r="K34" s="366" t="s">
        <v>7</v>
      </c>
      <c r="L34" s="366" t="s">
        <v>7</v>
      </c>
      <c r="M34" s="366" t="s">
        <v>7</v>
      </c>
      <c r="N34" s="366" t="s">
        <v>7</v>
      </c>
      <c r="O34" s="366" t="s">
        <v>7</v>
      </c>
      <c r="P34" s="366" t="s">
        <v>7</v>
      </c>
      <c r="Q34" s="366" t="s">
        <v>7</v>
      </c>
      <c r="R34" s="366" t="s">
        <v>7</v>
      </c>
      <c r="S34" s="366" t="s">
        <v>7</v>
      </c>
      <c r="T34" s="366" t="s">
        <v>7</v>
      </c>
      <c r="U34" s="366" t="s">
        <v>7</v>
      </c>
      <c r="V34" s="366" t="s">
        <v>7</v>
      </c>
      <c r="W34" s="366" t="s">
        <v>7</v>
      </c>
      <c r="X34" s="366" t="s">
        <v>7</v>
      </c>
      <c r="Y34" s="366" t="s">
        <v>7</v>
      </c>
      <c r="Z34" s="366" t="s">
        <v>7</v>
      </c>
      <c r="AA34" s="366" t="s">
        <v>7</v>
      </c>
      <c r="AB34" s="366" t="s">
        <v>7</v>
      </c>
      <c r="AC34" s="366" t="s">
        <v>7</v>
      </c>
      <c r="AD34" s="366" t="s">
        <v>7</v>
      </c>
      <c r="AE34" s="366" t="s">
        <v>7</v>
      </c>
      <c r="AF34" s="366" t="s">
        <v>7</v>
      </c>
      <c r="AG34" s="366" t="s">
        <v>7</v>
      </c>
      <c r="AH34" s="366" t="s">
        <v>7</v>
      </c>
      <c r="AI34" s="366" t="s">
        <v>7</v>
      </c>
      <c r="AJ34" s="366" t="s">
        <v>7</v>
      </c>
      <c r="AK34" s="366" t="s">
        <v>7</v>
      </c>
      <c r="AL34" s="366" t="s">
        <v>7</v>
      </c>
      <c r="AM34" s="366" t="s">
        <v>7</v>
      </c>
      <c r="AN34" s="366" t="s">
        <v>7</v>
      </c>
      <c r="AO34" s="366" t="s">
        <v>7</v>
      </c>
      <c r="AP34" s="366" t="s">
        <v>7</v>
      </c>
      <c r="AQ34" s="366" t="s">
        <v>7</v>
      </c>
      <c r="AR34" s="366" t="s">
        <v>7</v>
      </c>
      <c r="AS34" s="366" t="s">
        <v>7</v>
      </c>
      <c r="AT34" s="366" t="s">
        <v>7</v>
      </c>
      <c r="AU34" s="366" t="s">
        <v>7</v>
      </c>
      <c r="AV34" s="366" t="s">
        <v>7</v>
      </c>
      <c r="AW34" s="366" t="s">
        <v>7</v>
      </c>
      <c r="AX34" s="366" t="s">
        <v>7</v>
      </c>
      <c r="AY34" s="366" t="s">
        <v>7</v>
      </c>
      <c r="AZ34" s="366" t="s">
        <v>7</v>
      </c>
      <c r="BA34" s="366" t="s">
        <v>7</v>
      </c>
      <c r="BB34" s="366" t="s">
        <v>7</v>
      </c>
      <c r="BC34" s="366" t="s">
        <v>7</v>
      </c>
      <c r="BD34" s="366" t="s">
        <v>7</v>
      </c>
      <c r="BE34" s="366" t="s">
        <v>7</v>
      </c>
      <c r="BF34" s="366" t="s">
        <v>7</v>
      </c>
      <c r="BG34" s="366" t="s">
        <v>7</v>
      </c>
      <c r="BH34" s="366" t="s">
        <v>7</v>
      </c>
      <c r="BI34" s="366" t="s">
        <v>7</v>
      </c>
      <c r="BJ34" s="366" t="s">
        <v>7</v>
      </c>
      <c r="BK34" s="366" t="s">
        <v>7</v>
      </c>
      <c r="BL34" s="366" t="s">
        <v>7</v>
      </c>
      <c r="BM34" s="139">
        <f t="shared" si="10"/>
        <v>29</v>
      </c>
      <c r="BN34" s="199" t="str">
        <f t="shared" ca="1" si="4"/>
        <v>x</v>
      </c>
      <c r="BO34" s="199" t="str">
        <f t="shared" ca="1" si="5"/>
        <v>x</v>
      </c>
      <c r="BP34" s="9"/>
      <c r="BQ34" s="282" t="str">
        <f t="shared" si="2"/>
        <v>x</v>
      </c>
      <c r="BR34" s="282" t="str">
        <f t="shared" si="6"/>
        <v>x</v>
      </c>
      <c r="BS34" s="283" t="str">
        <f t="shared" ca="1" si="7"/>
        <v>x</v>
      </c>
      <c r="BT34" s="278" t="str">
        <f t="shared" si="3"/>
        <v>x</v>
      </c>
      <c r="BU34" s="278" t="str">
        <f t="shared" ca="1" si="8"/>
        <v>x</v>
      </c>
      <c r="BV34" s="278" t="str">
        <f t="shared" si="9"/>
        <v>x</v>
      </c>
    </row>
    <row r="35" spans="1:74" ht="13.5" thickBot="1" x14ac:dyDescent="0.25">
      <c r="A35" s="92" t="s">
        <v>70</v>
      </c>
      <c r="B35" s="128" t="s">
        <v>7</v>
      </c>
      <c r="C35" s="128" t="s">
        <v>7</v>
      </c>
      <c r="D35" s="375" t="s">
        <v>7</v>
      </c>
      <c r="E35" s="366" t="s">
        <v>7</v>
      </c>
      <c r="F35" s="366" t="s">
        <v>7</v>
      </c>
      <c r="G35" s="366" t="s">
        <v>7</v>
      </c>
      <c r="H35" s="366" t="s">
        <v>7</v>
      </c>
      <c r="I35" s="366" t="s">
        <v>7</v>
      </c>
      <c r="J35" s="366" t="s">
        <v>7</v>
      </c>
      <c r="K35" s="366" t="s">
        <v>7</v>
      </c>
      <c r="L35" s="366" t="s">
        <v>7</v>
      </c>
      <c r="M35" s="366" t="s">
        <v>7</v>
      </c>
      <c r="N35" s="366" t="s">
        <v>7</v>
      </c>
      <c r="O35" s="366" t="s">
        <v>7</v>
      </c>
      <c r="P35" s="366" t="s">
        <v>7</v>
      </c>
      <c r="Q35" s="366" t="s">
        <v>7</v>
      </c>
      <c r="R35" s="366" t="s">
        <v>7</v>
      </c>
      <c r="S35" s="366" t="s">
        <v>7</v>
      </c>
      <c r="T35" s="366" t="s">
        <v>7</v>
      </c>
      <c r="U35" s="366" t="s">
        <v>7</v>
      </c>
      <c r="V35" s="366" t="s">
        <v>7</v>
      </c>
      <c r="W35" s="366" t="s">
        <v>7</v>
      </c>
      <c r="X35" s="366" t="s">
        <v>7</v>
      </c>
      <c r="Y35" s="366" t="s">
        <v>7</v>
      </c>
      <c r="Z35" s="366" t="s">
        <v>7</v>
      </c>
      <c r="AA35" s="366" t="s">
        <v>7</v>
      </c>
      <c r="AB35" s="366" t="s">
        <v>7</v>
      </c>
      <c r="AC35" s="366" t="s">
        <v>7</v>
      </c>
      <c r="AD35" s="366" t="s">
        <v>7</v>
      </c>
      <c r="AE35" s="366" t="s">
        <v>7</v>
      </c>
      <c r="AF35" s="366" t="s">
        <v>7</v>
      </c>
      <c r="AG35" s="366" t="s">
        <v>7</v>
      </c>
      <c r="AH35" s="366" t="s">
        <v>7</v>
      </c>
      <c r="AI35" s="366" t="s">
        <v>7</v>
      </c>
      <c r="AJ35" s="366" t="s">
        <v>7</v>
      </c>
      <c r="AK35" s="366" t="s">
        <v>7</v>
      </c>
      <c r="AL35" s="366" t="s">
        <v>7</v>
      </c>
      <c r="AM35" s="366" t="s">
        <v>7</v>
      </c>
      <c r="AN35" s="366" t="s">
        <v>7</v>
      </c>
      <c r="AO35" s="366" t="s">
        <v>7</v>
      </c>
      <c r="AP35" s="366" t="s">
        <v>7</v>
      </c>
      <c r="AQ35" s="366" t="s">
        <v>7</v>
      </c>
      <c r="AR35" s="366" t="s">
        <v>7</v>
      </c>
      <c r="AS35" s="366" t="s">
        <v>7</v>
      </c>
      <c r="AT35" s="366" t="s">
        <v>7</v>
      </c>
      <c r="AU35" s="366" t="s">
        <v>7</v>
      </c>
      <c r="AV35" s="366" t="s">
        <v>7</v>
      </c>
      <c r="AW35" s="366" t="s">
        <v>7</v>
      </c>
      <c r="AX35" s="366" t="s">
        <v>7</v>
      </c>
      <c r="AY35" s="366" t="s">
        <v>7</v>
      </c>
      <c r="AZ35" s="366" t="s">
        <v>7</v>
      </c>
      <c r="BA35" s="366" t="s">
        <v>7</v>
      </c>
      <c r="BB35" s="366" t="s">
        <v>7</v>
      </c>
      <c r="BC35" s="366" t="s">
        <v>7</v>
      </c>
      <c r="BD35" s="366" t="s">
        <v>7</v>
      </c>
      <c r="BE35" s="366" t="s">
        <v>7</v>
      </c>
      <c r="BF35" s="366" t="s">
        <v>7</v>
      </c>
      <c r="BG35" s="366" t="s">
        <v>7</v>
      </c>
      <c r="BH35" s="366" t="s">
        <v>7</v>
      </c>
      <c r="BI35" s="366" t="s">
        <v>7</v>
      </c>
      <c r="BJ35" s="366" t="s">
        <v>7</v>
      </c>
      <c r="BK35" s="366" t="s">
        <v>7</v>
      </c>
      <c r="BL35" s="366" t="s">
        <v>7</v>
      </c>
      <c r="BM35" s="139">
        <f t="shared" si="10"/>
        <v>30</v>
      </c>
      <c r="BN35" s="199" t="str">
        <f t="shared" ca="1" si="4"/>
        <v>x</v>
      </c>
      <c r="BO35" s="199" t="str">
        <f t="shared" ca="1" si="5"/>
        <v>x</v>
      </c>
      <c r="BP35" s="9"/>
      <c r="BQ35" s="282" t="str">
        <f t="shared" si="2"/>
        <v>x</v>
      </c>
      <c r="BR35" s="282" t="str">
        <f t="shared" si="6"/>
        <v>x</v>
      </c>
      <c r="BS35" s="283" t="str">
        <f t="shared" ca="1" si="7"/>
        <v>x</v>
      </c>
      <c r="BT35" s="278" t="str">
        <f t="shared" si="3"/>
        <v>x</v>
      </c>
      <c r="BU35" s="278" t="str">
        <f t="shared" ca="1" si="8"/>
        <v>x</v>
      </c>
      <c r="BV35" s="278" t="str">
        <f t="shared" si="9"/>
        <v>x</v>
      </c>
    </row>
    <row r="36" spans="1:74" ht="13.5" thickBot="1" x14ac:dyDescent="0.25">
      <c r="A36" s="92" t="s">
        <v>70</v>
      </c>
      <c r="B36" s="128" t="s">
        <v>7</v>
      </c>
      <c r="C36" s="128" t="s">
        <v>7</v>
      </c>
      <c r="D36" s="375" t="s">
        <v>7</v>
      </c>
      <c r="E36" s="366" t="s">
        <v>7</v>
      </c>
      <c r="F36" s="366" t="s">
        <v>7</v>
      </c>
      <c r="G36" s="366" t="s">
        <v>7</v>
      </c>
      <c r="H36" s="366" t="s">
        <v>7</v>
      </c>
      <c r="I36" s="366" t="s">
        <v>7</v>
      </c>
      <c r="J36" s="366" t="s">
        <v>7</v>
      </c>
      <c r="K36" s="366" t="s">
        <v>7</v>
      </c>
      <c r="L36" s="366" t="s">
        <v>7</v>
      </c>
      <c r="M36" s="366" t="s">
        <v>7</v>
      </c>
      <c r="N36" s="366" t="s">
        <v>7</v>
      </c>
      <c r="O36" s="366" t="s">
        <v>7</v>
      </c>
      <c r="P36" s="366" t="s">
        <v>7</v>
      </c>
      <c r="Q36" s="366" t="s">
        <v>7</v>
      </c>
      <c r="R36" s="366" t="s">
        <v>7</v>
      </c>
      <c r="S36" s="366" t="s">
        <v>7</v>
      </c>
      <c r="T36" s="366" t="s">
        <v>7</v>
      </c>
      <c r="U36" s="366" t="s">
        <v>7</v>
      </c>
      <c r="V36" s="366" t="s">
        <v>7</v>
      </c>
      <c r="W36" s="366" t="s">
        <v>7</v>
      </c>
      <c r="X36" s="366" t="s">
        <v>7</v>
      </c>
      <c r="Y36" s="366" t="s">
        <v>7</v>
      </c>
      <c r="Z36" s="366" t="s">
        <v>7</v>
      </c>
      <c r="AA36" s="366" t="s">
        <v>7</v>
      </c>
      <c r="AB36" s="366" t="s">
        <v>7</v>
      </c>
      <c r="AC36" s="366" t="s">
        <v>7</v>
      </c>
      <c r="AD36" s="366" t="s">
        <v>7</v>
      </c>
      <c r="AE36" s="366" t="s">
        <v>7</v>
      </c>
      <c r="AF36" s="366" t="s">
        <v>7</v>
      </c>
      <c r="AG36" s="366" t="s">
        <v>7</v>
      </c>
      <c r="AH36" s="366" t="s">
        <v>7</v>
      </c>
      <c r="AI36" s="366" t="s">
        <v>7</v>
      </c>
      <c r="AJ36" s="366" t="s">
        <v>7</v>
      </c>
      <c r="AK36" s="366" t="s">
        <v>7</v>
      </c>
      <c r="AL36" s="366" t="s">
        <v>7</v>
      </c>
      <c r="AM36" s="366" t="s">
        <v>7</v>
      </c>
      <c r="AN36" s="366" t="s">
        <v>7</v>
      </c>
      <c r="AO36" s="366" t="s">
        <v>7</v>
      </c>
      <c r="AP36" s="366" t="s">
        <v>7</v>
      </c>
      <c r="AQ36" s="366" t="s">
        <v>7</v>
      </c>
      <c r="AR36" s="366" t="s">
        <v>7</v>
      </c>
      <c r="AS36" s="366" t="s">
        <v>7</v>
      </c>
      <c r="AT36" s="366" t="s">
        <v>7</v>
      </c>
      <c r="AU36" s="366" t="s">
        <v>7</v>
      </c>
      <c r="AV36" s="366" t="s">
        <v>7</v>
      </c>
      <c r="AW36" s="366" t="s">
        <v>7</v>
      </c>
      <c r="AX36" s="366" t="s">
        <v>7</v>
      </c>
      <c r="AY36" s="366" t="s">
        <v>7</v>
      </c>
      <c r="AZ36" s="366" t="s">
        <v>7</v>
      </c>
      <c r="BA36" s="366" t="s">
        <v>7</v>
      </c>
      <c r="BB36" s="366" t="s">
        <v>7</v>
      </c>
      <c r="BC36" s="366" t="s">
        <v>7</v>
      </c>
      <c r="BD36" s="366" t="s">
        <v>7</v>
      </c>
      <c r="BE36" s="366" t="s">
        <v>7</v>
      </c>
      <c r="BF36" s="366" t="s">
        <v>7</v>
      </c>
      <c r="BG36" s="366" t="s">
        <v>7</v>
      </c>
      <c r="BH36" s="366" t="s">
        <v>7</v>
      </c>
      <c r="BI36" s="366" t="s">
        <v>7</v>
      </c>
      <c r="BJ36" s="366" t="s">
        <v>7</v>
      </c>
      <c r="BK36" s="366" t="s">
        <v>7</v>
      </c>
      <c r="BL36" s="366" t="s">
        <v>7</v>
      </c>
      <c r="BM36" s="139">
        <f t="shared" si="10"/>
        <v>31</v>
      </c>
      <c r="BN36" s="199" t="str">
        <f t="shared" ca="1" si="4"/>
        <v>x</v>
      </c>
      <c r="BO36" s="199" t="str">
        <f t="shared" ca="1" si="5"/>
        <v>x</v>
      </c>
      <c r="BP36" s="9"/>
      <c r="BQ36" s="282" t="str">
        <f t="shared" si="2"/>
        <v>x</v>
      </c>
      <c r="BR36" s="282" t="str">
        <f t="shared" si="6"/>
        <v>x</v>
      </c>
      <c r="BS36" s="283" t="str">
        <f t="shared" ca="1" si="7"/>
        <v>x</v>
      </c>
      <c r="BT36" s="278" t="str">
        <f t="shared" si="3"/>
        <v>x</v>
      </c>
      <c r="BU36" s="278" t="str">
        <f t="shared" ca="1" si="8"/>
        <v>x</v>
      </c>
      <c r="BV36" s="278" t="str">
        <f t="shared" si="9"/>
        <v>x</v>
      </c>
    </row>
    <row r="37" spans="1:74" ht="13.5" thickBot="1" x14ac:dyDescent="0.25">
      <c r="A37" s="92" t="s">
        <v>70</v>
      </c>
      <c r="B37" s="128" t="s">
        <v>7</v>
      </c>
      <c r="C37" s="128" t="s">
        <v>7</v>
      </c>
      <c r="D37" s="375" t="s">
        <v>7</v>
      </c>
      <c r="E37" s="366" t="s">
        <v>7</v>
      </c>
      <c r="F37" s="366" t="s">
        <v>7</v>
      </c>
      <c r="G37" s="366" t="s">
        <v>7</v>
      </c>
      <c r="H37" s="366" t="s">
        <v>7</v>
      </c>
      <c r="I37" s="366" t="s">
        <v>7</v>
      </c>
      <c r="J37" s="366" t="s">
        <v>7</v>
      </c>
      <c r="K37" s="366" t="s">
        <v>7</v>
      </c>
      <c r="L37" s="366" t="s">
        <v>7</v>
      </c>
      <c r="M37" s="366" t="s">
        <v>7</v>
      </c>
      <c r="N37" s="366" t="s">
        <v>7</v>
      </c>
      <c r="O37" s="366" t="s">
        <v>7</v>
      </c>
      <c r="P37" s="366" t="s">
        <v>7</v>
      </c>
      <c r="Q37" s="366" t="s">
        <v>7</v>
      </c>
      <c r="R37" s="366" t="s">
        <v>7</v>
      </c>
      <c r="S37" s="366" t="s">
        <v>7</v>
      </c>
      <c r="T37" s="366" t="s">
        <v>7</v>
      </c>
      <c r="U37" s="366" t="s">
        <v>7</v>
      </c>
      <c r="V37" s="366" t="s">
        <v>7</v>
      </c>
      <c r="W37" s="366" t="s">
        <v>7</v>
      </c>
      <c r="X37" s="366" t="s">
        <v>7</v>
      </c>
      <c r="Y37" s="366" t="s">
        <v>7</v>
      </c>
      <c r="Z37" s="366" t="s">
        <v>7</v>
      </c>
      <c r="AA37" s="366" t="s">
        <v>7</v>
      </c>
      <c r="AB37" s="366" t="s">
        <v>7</v>
      </c>
      <c r="AC37" s="366" t="s">
        <v>7</v>
      </c>
      <c r="AD37" s="366" t="s">
        <v>7</v>
      </c>
      <c r="AE37" s="366" t="s">
        <v>7</v>
      </c>
      <c r="AF37" s="366" t="s">
        <v>7</v>
      </c>
      <c r="AG37" s="366" t="s">
        <v>7</v>
      </c>
      <c r="AH37" s="366" t="s">
        <v>7</v>
      </c>
      <c r="AI37" s="366" t="s">
        <v>7</v>
      </c>
      <c r="AJ37" s="366" t="s">
        <v>7</v>
      </c>
      <c r="AK37" s="366" t="s">
        <v>7</v>
      </c>
      <c r="AL37" s="366" t="s">
        <v>7</v>
      </c>
      <c r="AM37" s="366" t="s">
        <v>7</v>
      </c>
      <c r="AN37" s="366" t="s">
        <v>7</v>
      </c>
      <c r="AO37" s="366" t="s">
        <v>7</v>
      </c>
      <c r="AP37" s="366" t="s">
        <v>7</v>
      </c>
      <c r="AQ37" s="366" t="s">
        <v>7</v>
      </c>
      <c r="AR37" s="366" t="s">
        <v>7</v>
      </c>
      <c r="AS37" s="366" t="s">
        <v>7</v>
      </c>
      <c r="AT37" s="366" t="s">
        <v>7</v>
      </c>
      <c r="AU37" s="366" t="s">
        <v>7</v>
      </c>
      <c r="AV37" s="366" t="s">
        <v>7</v>
      </c>
      <c r="AW37" s="366" t="s">
        <v>7</v>
      </c>
      <c r="AX37" s="366" t="s">
        <v>7</v>
      </c>
      <c r="AY37" s="366" t="s">
        <v>7</v>
      </c>
      <c r="AZ37" s="366" t="s">
        <v>7</v>
      </c>
      <c r="BA37" s="366" t="s">
        <v>7</v>
      </c>
      <c r="BB37" s="366" t="s">
        <v>7</v>
      </c>
      <c r="BC37" s="366" t="s">
        <v>7</v>
      </c>
      <c r="BD37" s="366" t="s">
        <v>7</v>
      </c>
      <c r="BE37" s="366" t="s">
        <v>7</v>
      </c>
      <c r="BF37" s="366" t="s">
        <v>7</v>
      </c>
      <c r="BG37" s="366" t="s">
        <v>7</v>
      </c>
      <c r="BH37" s="366" t="s">
        <v>7</v>
      </c>
      <c r="BI37" s="366" t="s">
        <v>7</v>
      </c>
      <c r="BJ37" s="366" t="s">
        <v>7</v>
      </c>
      <c r="BK37" s="366" t="s">
        <v>7</v>
      </c>
      <c r="BL37" s="366" t="s">
        <v>7</v>
      </c>
      <c r="BM37" s="139">
        <f t="shared" si="10"/>
        <v>32</v>
      </c>
      <c r="BN37" s="199" t="str">
        <f t="shared" ca="1" si="4"/>
        <v>x</v>
      </c>
      <c r="BO37" s="199" t="str">
        <f t="shared" ca="1" si="5"/>
        <v>x</v>
      </c>
      <c r="BP37" s="9"/>
      <c r="BQ37" s="282" t="str">
        <f t="shared" ref="BQ37:BQ68" si="11">D37</f>
        <v>x</v>
      </c>
      <c r="BR37" s="282" t="str">
        <f t="shared" si="6"/>
        <v>x</v>
      </c>
      <c r="BS37" s="283" t="str">
        <f t="shared" ca="1" si="7"/>
        <v>x</v>
      </c>
      <c r="BT37" s="278" t="str">
        <f t="shared" si="3"/>
        <v>x</v>
      </c>
      <c r="BU37" s="278" t="str">
        <f t="shared" ca="1" si="8"/>
        <v>x</v>
      </c>
      <c r="BV37" s="278" t="str">
        <f t="shared" si="9"/>
        <v>x</v>
      </c>
    </row>
    <row r="38" spans="1:74" ht="13.5" thickBot="1" x14ac:dyDescent="0.25">
      <c r="A38" s="92" t="s">
        <v>70</v>
      </c>
      <c r="B38" s="128" t="s">
        <v>7</v>
      </c>
      <c r="C38" s="128" t="s">
        <v>7</v>
      </c>
      <c r="D38" s="375" t="s">
        <v>7</v>
      </c>
      <c r="E38" s="366" t="s">
        <v>7</v>
      </c>
      <c r="F38" s="366" t="s">
        <v>7</v>
      </c>
      <c r="G38" s="366" t="s">
        <v>7</v>
      </c>
      <c r="H38" s="366" t="s">
        <v>7</v>
      </c>
      <c r="I38" s="366" t="s">
        <v>7</v>
      </c>
      <c r="J38" s="366" t="s">
        <v>7</v>
      </c>
      <c r="K38" s="366" t="s">
        <v>7</v>
      </c>
      <c r="L38" s="366" t="s">
        <v>7</v>
      </c>
      <c r="M38" s="366" t="s">
        <v>7</v>
      </c>
      <c r="N38" s="366" t="s">
        <v>7</v>
      </c>
      <c r="O38" s="366" t="s">
        <v>7</v>
      </c>
      <c r="P38" s="366" t="s">
        <v>7</v>
      </c>
      <c r="Q38" s="366" t="s">
        <v>7</v>
      </c>
      <c r="R38" s="366" t="s">
        <v>7</v>
      </c>
      <c r="S38" s="366" t="s">
        <v>7</v>
      </c>
      <c r="T38" s="366" t="s">
        <v>7</v>
      </c>
      <c r="U38" s="366" t="s">
        <v>7</v>
      </c>
      <c r="V38" s="366" t="s">
        <v>7</v>
      </c>
      <c r="W38" s="366" t="s">
        <v>7</v>
      </c>
      <c r="X38" s="366" t="s">
        <v>7</v>
      </c>
      <c r="Y38" s="366" t="s">
        <v>7</v>
      </c>
      <c r="Z38" s="366" t="s">
        <v>7</v>
      </c>
      <c r="AA38" s="366" t="s">
        <v>7</v>
      </c>
      <c r="AB38" s="366" t="s">
        <v>7</v>
      </c>
      <c r="AC38" s="366" t="s">
        <v>7</v>
      </c>
      <c r="AD38" s="366" t="s">
        <v>7</v>
      </c>
      <c r="AE38" s="366" t="s">
        <v>7</v>
      </c>
      <c r="AF38" s="366" t="s">
        <v>7</v>
      </c>
      <c r="AG38" s="366" t="s">
        <v>7</v>
      </c>
      <c r="AH38" s="366" t="s">
        <v>7</v>
      </c>
      <c r="AI38" s="366" t="s">
        <v>7</v>
      </c>
      <c r="AJ38" s="366" t="s">
        <v>7</v>
      </c>
      <c r="AK38" s="366" t="s">
        <v>7</v>
      </c>
      <c r="AL38" s="366" t="s">
        <v>7</v>
      </c>
      <c r="AM38" s="366" t="s">
        <v>7</v>
      </c>
      <c r="AN38" s="366" t="s">
        <v>7</v>
      </c>
      <c r="AO38" s="366" t="s">
        <v>7</v>
      </c>
      <c r="AP38" s="366" t="s">
        <v>7</v>
      </c>
      <c r="AQ38" s="366" t="s">
        <v>7</v>
      </c>
      <c r="AR38" s="366" t="s">
        <v>7</v>
      </c>
      <c r="AS38" s="366" t="s">
        <v>7</v>
      </c>
      <c r="AT38" s="366" t="s">
        <v>7</v>
      </c>
      <c r="AU38" s="366" t="s">
        <v>7</v>
      </c>
      <c r="AV38" s="366" t="s">
        <v>7</v>
      </c>
      <c r="AW38" s="366" t="s">
        <v>7</v>
      </c>
      <c r="AX38" s="366" t="s">
        <v>7</v>
      </c>
      <c r="AY38" s="366" t="s">
        <v>7</v>
      </c>
      <c r="AZ38" s="366" t="s">
        <v>7</v>
      </c>
      <c r="BA38" s="366" t="s">
        <v>7</v>
      </c>
      <c r="BB38" s="366" t="s">
        <v>7</v>
      </c>
      <c r="BC38" s="366" t="s">
        <v>7</v>
      </c>
      <c r="BD38" s="366" t="s">
        <v>7</v>
      </c>
      <c r="BE38" s="366" t="s">
        <v>7</v>
      </c>
      <c r="BF38" s="366" t="s">
        <v>7</v>
      </c>
      <c r="BG38" s="366" t="s">
        <v>7</v>
      </c>
      <c r="BH38" s="366" t="s">
        <v>7</v>
      </c>
      <c r="BI38" s="366" t="s">
        <v>7</v>
      </c>
      <c r="BJ38" s="366" t="s">
        <v>7</v>
      </c>
      <c r="BK38" s="366" t="s">
        <v>7</v>
      </c>
      <c r="BL38" s="366" t="s">
        <v>7</v>
      </c>
      <c r="BM38" s="139">
        <f t="shared" si="10"/>
        <v>33</v>
      </c>
      <c r="BN38" s="199" t="str">
        <f t="shared" ca="1" si="4"/>
        <v>x</v>
      </c>
      <c r="BO38" s="199" t="str">
        <f t="shared" ca="1" si="5"/>
        <v>x</v>
      </c>
      <c r="BP38" s="9"/>
      <c r="BQ38" s="282" t="str">
        <f t="shared" si="11"/>
        <v>x</v>
      </c>
      <c r="BR38" s="282" t="str">
        <f t="shared" si="6"/>
        <v>x</v>
      </c>
      <c r="BS38" s="283" t="str">
        <f t="shared" ca="1" si="7"/>
        <v>x</v>
      </c>
      <c r="BT38" s="278" t="str">
        <f t="shared" si="3"/>
        <v>x</v>
      </c>
      <c r="BU38" s="278" t="str">
        <f t="shared" ca="1" si="8"/>
        <v>x</v>
      </c>
      <c r="BV38" s="278" t="str">
        <f t="shared" si="9"/>
        <v>x</v>
      </c>
    </row>
    <row r="39" spans="1:74" ht="13.5" thickBot="1" x14ac:dyDescent="0.25">
      <c r="A39" s="92" t="s">
        <v>70</v>
      </c>
      <c r="B39" s="128" t="s">
        <v>7</v>
      </c>
      <c r="C39" s="128" t="s">
        <v>7</v>
      </c>
      <c r="D39" s="375" t="s">
        <v>7</v>
      </c>
      <c r="E39" s="366" t="s">
        <v>7</v>
      </c>
      <c r="F39" s="366" t="s">
        <v>7</v>
      </c>
      <c r="G39" s="366" t="s">
        <v>7</v>
      </c>
      <c r="H39" s="366" t="s">
        <v>7</v>
      </c>
      <c r="I39" s="366" t="s">
        <v>7</v>
      </c>
      <c r="J39" s="366" t="s">
        <v>7</v>
      </c>
      <c r="K39" s="366" t="s">
        <v>7</v>
      </c>
      <c r="L39" s="366" t="s">
        <v>7</v>
      </c>
      <c r="M39" s="366" t="s">
        <v>7</v>
      </c>
      <c r="N39" s="366" t="s">
        <v>7</v>
      </c>
      <c r="O39" s="366" t="s">
        <v>7</v>
      </c>
      <c r="P39" s="366" t="s">
        <v>7</v>
      </c>
      <c r="Q39" s="366" t="s">
        <v>7</v>
      </c>
      <c r="R39" s="366" t="s">
        <v>7</v>
      </c>
      <c r="S39" s="366" t="s">
        <v>7</v>
      </c>
      <c r="T39" s="366" t="s">
        <v>7</v>
      </c>
      <c r="U39" s="366" t="s">
        <v>7</v>
      </c>
      <c r="V39" s="366" t="s">
        <v>7</v>
      </c>
      <c r="W39" s="366" t="s">
        <v>7</v>
      </c>
      <c r="X39" s="366" t="s">
        <v>7</v>
      </c>
      <c r="Y39" s="366" t="s">
        <v>7</v>
      </c>
      <c r="Z39" s="366" t="s">
        <v>7</v>
      </c>
      <c r="AA39" s="366" t="s">
        <v>7</v>
      </c>
      <c r="AB39" s="366" t="s">
        <v>7</v>
      </c>
      <c r="AC39" s="366" t="s">
        <v>7</v>
      </c>
      <c r="AD39" s="366" t="s">
        <v>7</v>
      </c>
      <c r="AE39" s="366" t="s">
        <v>7</v>
      </c>
      <c r="AF39" s="366" t="s">
        <v>7</v>
      </c>
      <c r="AG39" s="366" t="s">
        <v>7</v>
      </c>
      <c r="AH39" s="366" t="s">
        <v>7</v>
      </c>
      <c r="AI39" s="366" t="s">
        <v>7</v>
      </c>
      <c r="AJ39" s="366" t="s">
        <v>7</v>
      </c>
      <c r="AK39" s="366" t="s">
        <v>7</v>
      </c>
      <c r="AL39" s="366" t="s">
        <v>7</v>
      </c>
      <c r="AM39" s="366" t="s">
        <v>7</v>
      </c>
      <c r="AN39" s="366" t="s">
        <v>7</v>
      </c>
      <c r="AO39" s="366" t="s">
        <v>7</v>
      </c>
      <c r="AP39" s="366" t="s">
        <v>7</v>
      </c>
      <c r="AQ39" s="366" t="s">
        <v>7</v>
      </c>
      <c r="AR39" s="366" t="s">
        <v>7</v>
      </c>
      <c r="AS39" s="366" t="s">
        <v>7</v>
      </c>
      <c r="AT39" s="366" t="s">
        <v>7</v>
      </c>
      <c r="AU39" s="366" t="s">
        <v>7</v>
      </c>
      <c r="AV39" s="366" t="s">
        <v>7</v>
      </c>
      <c r="AW39" s="366" t="s">
        <v>7</v>
      </c>
      <c r="AX39" s="366" t="s">
        <v>7</v>
      </c>
      <c r="AY39" s="366" t="s">
        <v>7</v>
      </c>
      <c r="AZ39" s="366" t="s">
        <v>7</v>
      </c>
      <c r="BA39" s="366" t="s">
        <v>7</v>
      </c>
      <c r="BB39" s="366" t="s">
        <v>7</v>
      </c>
      <c r="BC39" s="366" t="s">
        <v>7</v>
      </c>
      <c r="BD39" s="366" t="s">
        <v>7</v>
      </c>
      <c r="BE39" s="366" t="s">
        <v>7</v>
      </c>
      <c r="BF39" s="366" t="s">
        <v>7</v>
      </c>
      <c r="BG39" s="366" t="s">
        <v>7</v>
      </c>
      <c r="BH39" s="366" t="s">
        <v>7</v>
      </c>
      <c r="BI39" s="366" t="s">
        <v>7</v>
      </c>
      <c r="BJ39" s="366" t="s">
        <v>7</v>
      </c>
      <c r="BK39" s="366" t="s">
        <v>7</v>
      </c>
      <c r="BL39" s="366" t="s">
        <v>7</v>
      </c>
      <c r="BM39" s="139">
        <f t="shared" si="10"/>
        <v>34</v>
      </c>
      <c r="BN39" s="199" t="str">
        <f t="shared" ca="1" si="4"/>
        <v>x</v>
      </c>
      <c r="BO39" s="199" t="str">
        <f t="shared" ca="1" si="5"/>
        <v>x</v>
      </c>
      <c r="BP39" s="9"/>
      <c r="BQ39" s="282" t="str">
        <f t="shared" si="11"/>
        <v>x</v>
      </c>
      <c r="BR39" s="282" t="str">
        <f t="shared" si="6"/>
        <v>x</v>
      </c>
      <c r="BS39" s="283" t="str">
        <f t="shared" ca="1" si="7"/>
        <v>x</v>
      </c>
      <c r="BT39" s="278" t="str">
        <f t="shared" si="3"/>
        <v>x</v>
      </c>
      <c r="BU39" s="278" t="str">
        <f t="shared" ca="1" si="8"/>
        <v>x</v>
      </c>
      <c r="BV39" s="278" t="str">
        <f t="shared" si="9"/>
        <v>x</v>
      </c>
    </row>
    <row r="40" spans="1:74" ht="13.5" thickBot="1" x14ac:dyDescent="0.25">
      <c r="A40" s="92" t="s">
        <v>70</v>
      </c>
      <c r="B40" s="128" t="s">
        <v>7</v>
      </c>
      <c r="C40" s="128" t="s">
        <v>7</v>
      </c>
      <c r="D40" s="375" t="s">
        <v>7</v>
      </c>
      <c r="E40" s="366" t="s">
        <v>7</v>
      </c>
      <c r="F40" s="366" t="s">
        <v>7</v>
      </c>
      <c r="G40" s="366" t="s">
        <v>7</v>
      </c>
      <c r="H40" s="366" t="s">
        <v>7</v>
      </c>
      <c r="I40" s="366" t="s">
        <v>7</v>
      </c>
      <c r="J40" s="366" t="s">
        <v>7</v>
      </c>
      <c r="K40" s="366" t="s">
        <v>7</v>
      </c>
      <c r="L40" s="366" t="s">
        <v>7</v>
      </c>
      <c r="M40" s="366" t="s">
        <v>7</v>
      </c>
      <c r="N40" s="366" t="s">
        <v>7</v>
      </c>
      <c r="O40" s="366" t="s">
        <v>7</v>
      </c>
      <c r="P40" s="366" t="s">
        <v>7</v>
      </c>
      <c r="Q40" s="366" t="s">
        <v>7</v>
      </c>
      <c r="R40" s="366" t="s">
        <v>7</v>
      </c>
      <c r="S40" s="366" t="s">
        <v>7</v>
      </c>
      <c r="T40" s="366" t="s">
        <v>7</v>
      </c>
      <c r="U40" s="366" t="s">
        <v>7</v>
      </c>
      <c r="V40" s="366" t="s">
        <v>7</v>
      </c>
      <c r="W40" s="366" t="s">
        <v>7</v>
      </c>
      <c r="X40" s="366" t="s">
        <v>7</v>
      </c>
      <c r="Y40" s="366" t="s">
        <v>7</v>
      </c>
      <c r="Z40" s="366" t="s">
        <v>7</v>
      </c>
      <c r="AA40" s="366" t="s">
        <v>7</v>
      </c>
      <c r="AB40" s="366" t="s">
        <v>7</v>
      </c>
      <c r="AC40" s="366" t="s">
        <v>7</v>
      </c>
      <c r="AD40" s="366" t="s">
        <v>7</v>
      </c>
      <c r="AE40" s="366" t="s">
        <v>7</v>
      </c>
      <c r="AF40" s="366" t="s">
        <v>7</v>
      </c>
      <c r="AG40" s="366" t="s">
        <v>7</v>
      </c>
      <c r="AH40" s="366" t="s">
        <v>7</v>
      </c>
      <c r="AI40" s="366" t="s">
        <v>7</v>
      </c>
      <c r="AJ40" s="366" t="s">
        <v>7</v>
      </c>
      <c r="AK40" s="366" t="s">
        <v>7</v>
      </c>
      <c r="AL40" s="366" t="s">
        <v>7</v>
      </c>
      <c r="AM40" s="366" t="s">
        <v>7</v>
      </c>
      <c r="AN40" s="366" t="s">
        <v>7</v>
      </c>
      <c r="AO40" s="366" t="s">
        <v>7</v>
      </c>
      <c r="AP40" s="366" t="s">
        <v>7</v>
      </c>
      <c r="AQ40" s="366" t="s">
        <v>7</v>
      </c>
      <c r="AR40" s="366" t="s">
        <v>7</v>
      </c>
      <c r="AS40" s="366" t="s">
        <v>7</v>
      </c>
      <c r="AT40" s="366" t="s">
        <v>7</v>
      </c>
      <c r="AU40" s="366" t="s">
        <v>7</v>
      </c>
      <c r="AV40" s="366" t="s">
        <v>7</v>
      </c>
      <c r="AW40" s="366" t="s">
        <v>7</v>
      </c>
      <c r="AX40" s="366" t="s">
        <v>7</v>
      </c>
      <c r="AY40" s="366" t="s">
        <v>7</v>
      </c>
      <c r="AZ40" s="366" t="s">
        <v>7</v>
      </c>
      <c r="BA40" s="366" t="s">
        <v>7</v>
      </c>
      <c r="BB40" s="366" t="s">
        <v>7</v>
      </c>
      <c r="BC40" s="366" t="s">
        <v>7</v>
      </c>
      <c r="BD40" s="366" t="s">
        <v>7</v>
      </c>
      <c r="BE40" s="366" t="s">
        <v>7</v>
      </c>
      <c r="BF40" s="366" t="s">
        <v>7</v>
      </c>
      <c r="BG40" s="366" t="s">
        <v>7</v>
      </c>
      <c r="BH40" s="366" t="s">
        <v>7</v>
      </c>
      <c r="BI40" s="366" t="s">
        <v>7</v>
      </c>
      <c r="BJ40" s="366" t="s">
        <v>7</v>
      </c>
      <c r="BK40" s="366" t="s">
        <v>7</v>
      </c>
      <c r="BL40" s="366" t="s">
        <v>7</v>
      </c>
      <c r="BM40" s="139">
        <f t="shared" si="10"/>
        <v>35</v>
      </c>
      <c r="BN40" s="199" t="str">
        <f t="shared" ca="1" si="4"/>
        <v>x</v>
      </c>
      <c r="BO40" s="199" t="str">
        <f t="shared" ca="1" si="5"/>
        <v>x</v>
      </c>
      <c r="BP40" s="9"/>
      <c r="BQ40" s="282" t="str">
        <f t="shared" si="11"/>
        <v>x</v>
      </c>
      <c r="BR40" s="282" t="str">
        <f t="shared" si="6"/>
        <v>x</v>
      </c>
      <c r="BS40" s="283" t="str">
        <f t="shared" ca="1" si="7"/>
        <v>x</v>
      </c>
      <c r="BT40" s="278" t="str">
        <f t="shared" si="3"/>
        <v>x</v>
      </c>
      <c r="BU40" s="278" t="str">
        <f t="shared" ca="1" si="8"/>
        <v>x</v>
      </c>
      <c r="BV40" s="278" t="str">
        <f t="shared" si="9"/>
        <v>x</v>
      </c>
    </row>
    <row r="41" spans="1:74" ht="13.5" thickBot="1" x14ac:dyDescent="0.25">
      <c r="A41" s="92" t="s">
        <v>70</v>
      </c>
      <c r="B41" s="128" t="s">
        <v>7</v>
      </c>
      <c r="C41" s="128" t="s">
        <v>7</v>
      </c>
      <c r="D41" s="375" t="s">
        <v>7</v>
      </c>
      <c r="E41" s="366" t="s">
        <v>7</v>
      </c>
      <c r="F41" s="366" t="s">
        <v>7</v>
      </c>
      <c r="G41" s="366" t="s">
        <v>7</v>
      </c>
      <c r="H41" s="366" t="s">
        <v>7</v>
      </c>
      <c r="I41" s="366" t="s">
        <v>7</v>
      </c>
      <c r="J41" s="366" t="s">
        <v>7</v>
      </c>
      <c r="K41" s="366" t="s">
        <v>7</v>
      </c>
      <c r="L41" s="366" t="s">
        <v>7</v>
      </c>
      <c r="M41" s="366" t="s">
        <v>7</v>
      </c>
      <c r="N41" s="366" t="s">
        <v>7</v>
      </c>
      <c r="O41" s="366" t="s">
        <v>7</v>
      </c>
      <c r="P41" s="366" t="s">
        <v>7</v>
      </c>
      <c r="Q41" s="366" t="s">
        <v>7</v>
      </c>
      <c r="R41" s="366" t="s">
        <v>7</v>
      </c>
      <c r="S41" s="366" t="s">
        <v>7</v>
      </c>
      <c r="T41" s="366" t="s">
        <v>7</v>
      </c>
      <c r="U41" s="366" t="s">
        <v>7</v>
      </c>
      <c r="V41" s="366" t="s">
        <v>7</v>
      </c>
      <c r="W41" s="366" t="s">
        <v>7</v>
      </c>
      <c r="X41" s="366" t="s">
        <v>7</v>
      </c>
      <c r="Y41" s="366" t="s">
        <v>7</v>
      </c>
      <c r="Z41" s="366" t="s">
        <v>7</v>
      </c>
      <c r="AA41" s="366" t="s">
        <v>7</v>
      </c>
      <c r="AB41" s="366" t="s">
        <v>7</v>
      </c>
      <c r="AC41" s="366" t="s">
        <v>7</v>
      </c>
      <c r="AD41" s="366" t="s">
        <v>7</v>
      </c>
      <c r="AE41" s="366" t="s">
        <v>7</v>
      </c>
      <c r="AF41" s="366" t="s">
        <v>7</v>
      </c>
      <c r="AG41" s="366" t="s">
        <v>7</v>
      </c>
      <c r="AH41" s="366" t="s">
        <v>7</v>
      </c>
      <c r="AI41" s="366" t="s">
        <v>7</v>
      </c>
      <c r="AJ41" s="366" t="s">
        <v>7</v>
      </c>
      <c r="AK41" s="366" t="s">
        <v>7</v>
      </c>
      <c r="AL41" s="366" t="s">
        <v>7</v>
      </c>
      <c r="AM41" s="366" t="s">
        <v>7</v>
      </c>
      <c r="AN41" s="366" t="s">
        <v>7</v>
      </c>
      <c r="AO41" s="366" t="s">
        <v>7</v>
      </c>
      <c r="AP41" s="366" t="s">
        <v>7</v>
      </c>
      <c r="AQ41" s="366" t="s">
        <v>7</v>
      </c>
      <c r="AR41" s="366" t="s">
        <v>7</v>
      </c>
      <c r="AS41" s="366" t="s">
        <v>7</v>
      </c>
      <c r="AT41" s="366" t="s">
        <v>7</v>
      </c>
      <c r="AU41" s="366" t="s">
        <v>7</v>
      </c>
      <c r="AV41" s="366" t="s">
        <v>7</v>
      </c>
      <c r="AW41" s="366" t="s">
        <v>7</v>
      </c>
      <c r="AX41" s="366" t="s">
        <v>7</v>
      </c>
      <c r="AY41" s="366" t="s">
        <v>7</v>
      </c>
      <c r="AZ41" s="366" t="s">
        <v>7</v>
      </c>
      <c r="BA41" s="366" t="s">
        <v>7</v>
      </c>
      <c r="BB41" s="366" t="s">
        <v>7</v>
      </c>
      <c r="BC41" s="366" t="s">
        <v>7</v>
      </c>
      <c r="BD41" s="366" t="s">
        <v>7</v>
      </c>
      <c r="BE41" s="366" t="s">
        <v>7</v>
      </c>
      <c r="BF41" s="366" t="s">
        <v>7</v>
      </c>
      <c r="BG41" s="366" t="s">
        <v>7</v>
      </c>
      <c r="BH41" s="366" t="s">
        <v>7</v>
      </c>
      <c r="BI41" s="366" t="s">
        <v>7</v>
      </c>
      <c r="BJ41" s="366" t="s">
        <v>7</v>
      </c>
      <c r="BK41" s="366" t="s">
        <v>7</v>
      </c>
      <c r="BL41" s="366" t="s">
        <v>7</v>
      </c>
      <c r="BM41" s="139">
        <f t="shared" si="10"/>
        <v>36</v>
      </c>
      <c r="BN41" s="199" t="str">
        <f t="shared" ca="1" si="4"/>
        <v>x</v>
      </c>
      <c r="BO41" s="199" t="str">
        <f t="shared" ca="1" si="5"/>
        <v>x</v>
      </c>
      <c r="BP41" s="9"/>
      <c r="BQ41" s="282" t="str">
        <f t="shared" si="11"/>
        <v>x</v>
      </c>
      <c r="BR41" s="282" t="str">
        <f t="shared" si="6"/>
        <v>x</v>
      </c>
      <c r="BS41" s="283" t="str">
        <f t="shared" ca="1" si="7"/>
        <v>x</v>
      </c>
      <c r="BT41" s="278" t="str">
        <f t="shared" si="3"/>
        <v>x</v>
      </c>
      <c r="BU41" s="278" t="str">
        <f t="shared" ca="1" si="8"/>
        <v>x</v>
      </c>
      <c r="BV41" s="278" t="str">
        <f t="shared" si="9"/>
        <v>x</v>
      </c>
    </row>
    <row r="42" spans="1:74" ht="13.5" thickBot="1" x14ac:dyDescent="0.25">
      <c r="A42" s="92" t="s">
        <v>70</v>
      </c>
      <c r="B42" s="128" t="s">
        <v>7</v>
      </c>
      <c r="C42" s="128" t="s">
        <v>7</v>
      </c>
      <c r="D42" s="375" t="s">
        <v>7</v>
      </c>
      <c r="E42" s="366" t="s">
        <v>7</v>
      </c>
      <c r="F42" s="366" t="s">
        <v>7</v>
      </c>
      <c r="G42" s="366" t="s">
        <v>7</v>
      </c>
      <c r="H42" s="366" t="s">
        <v>7</v>
      </c>
      <c r="I42" s="366" t="s">
        <v>7</v>
      </c>
      <c r="J42" s="366" t="s">
        <v>7</v>
      </c>
      <c r="K42" s="366" t="s">
        <v>7</v>
      </c>
      <c r="L42" s="366" t="s">
        <v>7</v>
      </c>
      <c r="M42" s="366" t="s">
        <v>7</v>
      </c>
      <c r="N42" s="366" t="s">
        <v>7</v>
      </c>
      <c r="O42" s="366" t="s">
        <v>7</v>
      </c>
      <c r="P42" s="366" t="s">
        <v>7</v>
      </c>
      <c r="Q42" s="366" t="s">
        <v>7</v>
      </c>
      <c r="R42" s="366" t="s">
        <v>7</v>
      </c>
      <c r="S42" s="366" t="s">
        <v>7</v>
      </c>
      <c r="T42" s="366" t="s">
        <v>7</v>
      </c>
      <c r="U42" s="366" t="s">
        <v>7</v>
      </c>
      <c r="V42" s="366" t="s">
        <v>7</v>
      </c>
      <c r="W42" s="366" t="s">
        <v>7</v>
      </c>
      <c r="X42" s="366" t="s">
        <v>7</v>
      </c>
      <c r="Y42" s="366" t="s">
        <v>7</v>
      </c>
      <c r="Z42" s="366" t="s">
        <v>7</v>
      </c>
      <c r="AA42" s="366" t="s">
        <v>7</v>
      </c>
      <c r="AB42" s="366" t="s">
        <v>7</v>
      </c>
      <c r="AC42" s="366" t="s">
        <v>7</v>
      </c>
      <c r="AD42" s="366" t="s">
        <v>7</v>
      </c>
      <c r="AE42" s="366" t="s">
        <v>7</v>
      </c>
      <c r="AF42" s="366" t="s">
        <v>7</v>
      </c>
      <c r="AG42" s="366" t="s">
        <v>7</v>
      </c>
      <c r="AH42" s="366" t="s">
        <v>7</v>
      </c>
      <c r="AI42" s="366" t="s">
        <v>7</v>
      </c>
      <c r="AJ42" s="366" t="s">
        <v>7</v>
      </c>
      <c r="AK42" s="366" t="s">
        <v>7</v>
      </c>
      <c r="AL42" s="366" t="s">
        <v>7</v>
      </c>
      <c r="AM42" s="366" t="s">
        <v>7</v>
      </c>
      <c r="AN42" s="366" t="s">
        <v>7</v>
      </c>
      <c r="AO42" s="366" t="s">
        <v>7</v>
      </c>
      <c r="AP42" s="366" t="s">
        <v>7</v>
      </c>
      <c r="AQ42" s="366" t="s">
        <v>7</v>
      </c>
      <c r="AR42" s="366" t="s">
        <v>7</v>
      </c>
      <c r="AS42" s="366" t="s">
        <v>7</v>
      </c>
      <c r="AT42" s="366" t="s">
        <v>7</v>
      </c>
      <c r="AU42" s="366" t="s">
        <v>7</v>
      </c>
      <c r="AV42" s="366" t="s">
        <v>7</v>
      </c>
      <c r="AW42" s="366" t="s">
        <v>7</v>
      </c>
      <c r="AX42" s="366" t="s">
        <v>7</v>
      </c>
      <c r="AY42" s="366" t="s">
        <v>7</v>
      </c>
      <c r="AZ42" s="366" t="s">
        <v>7</v>
      </c>
      <c r="BA42" s="366" t="s">
        <v>7</v>
      </c>
      <c r="BB42" s="366" t="s">
        <v>7</v>
      </c>
      <c r="BC42" s="366" t="s">
        <v>7</v>
      </c>
      <c r="BD42" s="366" t="s">
        <v>7</v>
      </c>
      <c r="BE42" s="366" t="s">
        <v>7</v>
      </c>
      <c r="BF42" s="366" t="s">
        <v>7</v>
      </c>
      <c r="BG42" s="366" t="s">
        <v>7</v>
      </c>
      <c r="BH42" s="366" t="s">
        <v>7</v>
      </c>
      <c r="BI42" s="366" t="s">
        <v>7</v>
      </c>
      <c r="BJ42" s="366" t="s">
        <v>7</v>
      </c>
      <c r="BK42" s="366" t="s">
        <v>7</v>
      </c>
      <c r="BL42" s="366" t="s">
        <v>7</v>
      </c>
      <c r="BM42" s="139">
        <f t="shared" si="10"/>
        <v>37</v>
      </c>
      <c r="BN42" s="199" t="str">
        <f t="shared" ca="1" si="4"/>
        <v>x</v>
      </c>
      <c r="BO42" s="199" t="str">
        <f t="shared" ca="1" si="5"/>
        <v>x</v>
      </c>
      <c r="BP42" s="9"/>
      <c r="BQ42" s="282" t="str">
        <f t="shared" si="11"/>
        <v>x</v>
      </c>
      <c r="BR42" s="282" t="str">
        <f t="shared" si="6"/>
        <v>x</v>
      </c>
      <c r="BS42" s="283" t="str">
        <f t="shared" ca="1" si="7"/>
        <v>x</v>
      </c>
      <c r="BT42" s="278" t="str">
        <f t="shared" si="3"/>
        <v>x</v>
      </c>
      <c r="BU42" s="278" t="str">
        <f t="shared" ca="1" si="8"/>
        <v>x</v>
      </c>
      <c r="BV42" s="278" t="str">
        <f t="shared" si="9"/>
        <v>x</v>
      </c>
    </row>
    <row r="43" spans="1:74" ht="13.5" thickBot="1" x14ac:dyDescent="0.25">
      <c r="A43" s="92" t="s">
        <v>70</v>
      </c>
      <c r="B43" s="128" t="s">
        <v>7</v>
      </c>
      <c r="C43" s="128" t="s">
        <v>7</v>
      </c>
      <c r="D43" s="375" t="s">
        <v>7</v>
      </c>
      <c r="E43" s="366" t="s">
        <v>7</v>
      </c>
      <c r="F43" s="366" t="s">
        <v>7</v>
      </c>
      <c r="G43" s="366" t="s">
        <v>7</v>
      </c>
      <c r="H43" s="366" t="s">
        <v>7</v>
      </c>
      <c r="I43" s="366" t="s">
        <v>7</v>
      </c>
      <c r="J43" s="366" t="s">
        <v>7</v>
      </c>
      <c r="K43" s="366" t="s">
        <v>7</v>
      </c>
      <c r="L43" s="366" t="s">
        <v>7</v>
      </c>
      <c r="M43" s="366" t="s">
        <v>7</v>
      </c>
      <c r="N43" s="366" t="s">
        <v>7</v>
      </c>
      <c r="O43" s="366" t="s">
        <v>7</v>
      </c>
      <c r="P43" s="366" t="s">
        <v>7</v>
      </c>
      <c r="Q43" s="366" t="s">
        <v>7</v>
      </c>
      <c r="R43" s="366" t="s">
        <v>7</v>
      </c>
      <c r="S43" s="366" t="s">
        <v>7</v>
      </c>
      <c r="T43" s="366" t="s">
        <v>7</v>
      </c>
      <c r="U43" s="366" t="s">
        <v>7</v>
      </c>
      <c r="V43" s="366" t="s">
        <v>7</v>
      </c>
      <c r="W43" s="366" t="s">
        <v>7</v>
      </c>
      <c r="X43" s="366" t="s">
        <v>7</v>
      </c>
      <c r="Y43" s="366" t="s">
        <v>7</v>
      </c>
      <c r="Z43" s="366" t="s">
        <v>7</v>
      </c>
      <c r="AA43" s="366" t="s">
        <v>7</v>
      </c>
      <c r="AB43" s="366" t="s">
        <v>7</v>
      </c>
      <c r="AC43" s="366" t="s">
        <v>7</v>
      </c>
      <c r="AD43" s="366" t="s">
        <v>7</v>
      </c>
      <c r="AE43" s="366" t="s">
        <v>7</v>
      </c>
      <c r="AF43" s="366" t="s">
        <v>7</v>
      </c>
      <c r="AG43" s="366" t="s">
        <v>7</v>
      </c>
      <c r="AH43" s="366" t="s">
        <v>7</v>
      </c>
      <c r="AI43" s="366" t="s">
        <v>7</v>
      </c>
      <c r="AJ43" s="366" t="s">
        <v>7</v>
      </c>
      <c r="AK43" s="366" t="s">
        <v>7</v>
      </c>
      <c r="AL43" s="366" t="s">
        <v>7</v>
      </c>
      <c r="AM43" s="366" t="s">
        <v>7</v>
      </c>
      <c r="AN43" s="366" t="s">
        <v>7</v>
      </c>
      <c r="AO43" s="366" t="s">
        <v>7</v>
      </c>
      <c r="AP43" s="366" t="s">
        <v>7</v>
      </c>
      <c r="AQ43" s="366" t="s">
        <v>7</v>
      </c>
      <c r="AR43" s="366" t="s">
        <v>7</v>
      </c>
      <c r="AS43" s="366" t="s">
        <v>7</v>
      </c>
      <c r="AT43" s="366" t="s">
        <v>7</v>
      </c>
      <c r="AU43" s="366" t="s">
        <v>7</v>
      </c>
      <c r="AV43" s="366" t="s">
        <v>7</v>
      </c>
      <c r="AW43" s="366" t="s">
        <v>7</v>
      </c>
      <c r="AX43" s="366" t="s">
        <v>7</v>
      </c>
      <c r="AY43" s="366" t="s">
        <v>7</v>
      </c>
      <c r="AZ43" s="366" t="s">
        <v>7</v>
      </c>
      <c r="BA43" s="366" t="s">
        <v>7</v>
      </c>
      <c r="BB43" s="366" t="s">
        <v>7</v>
      </c>
      <c r="BC43" s="366" t="s">
        <v>7</v>
      </c>
      <c r="BD43" s="366" t="s">
        <v>7</v>
      </c>
      <c r="BE43" s="366" t="s">
        <v>7</v>
      </c>
      <c r="BF43" s="366" t="s">
        <v>7</v>
      </c>
      <c r="BG43" s="366" t="s">
        <v>7</v>
      </c>
      <c r="BH43" s="366" t="s">
        <v>7</v>
      </c>
      <c r="BI43" s="366" t="s">
        <v>7</v>
      </c>
      <c r="BJ43" s="366" t="s">
        <v>7</v>
      </c>
      <c r="BK43" s="366" t="s">
        <v>7</v>
      </c>
      <c r="BL43" s="366" t="s">
        <v>7</v>
      </c>
      <c r="BM43" s="139">
        <f t="shared" si="10"/>
        <v>38</v>
      </c>
      <c r="BN43" s="199" t="str">
        <f t="shared" ca="1" si="4"/>
        <v>x</v>
      </c>
      <c r="BO43" s="199" t="str">
        <f t="shared" ca="1" si="5"/>
        <v>x</v>
      </c>
      <c r="BP43" s="9"/>
      <c r="BQ43" s="282" t="str">
        <f t="shared" si="11"/>
        <v>x</v>
      </c>
      <c r="BR43" s="282" t="str">
        <f t="shared" si="6"/>
        <v>x</v>
      </c>
      <c r="BS43" s="283" t="str">
        <f t="shared" ca="1" si="7"/>
        <v>x</v>
      </c>
      <c r="BT43" s="278" t="str">
        <f t="shared" si="3"/>
        <v>x</v>
      </c>
      <c r="BU43" s="278" t="str">
        <f t="shared" ca="1" si="8"/>
        <v>x</v>
      </c>
      <c r="BV43" s="278" t="str">
        <f t="shared" si="9"/>
        <v>x</v>
      </c>
    </row>
    <row r="44" spans="1:74" ht="13.5" thickBot="1" x14ac:dyDescent="0.25">
      <c r="A44" s="92" t="s">
        <v>70</v>
      </c>
      <c r="B44" s="128" t="s">
        <v>7</v>
      </c>
      <c r="C44" s="128" t="s">
        <v>7</v>
      </c>
      <c r="D44" s="375" t="s">
        <v>7</v>
      </c>
      <c r="E44" s="366" t="s">
        <v>7</v>
      </c>
      <c r="F44" s="366" t="s">
        <v>7</v>
      </c>
      <c r="G44" s="366" t="s">
        <v>7</v>
      </c>
      <c r="H44" s="366" t="s">
        <v>7</v>
      </c>
      <c r="I44" s="366" t="s">
        <v>7</v>
      </c>
      <c r="J44" s="366" t="s">
        <v>7</v>
      </c>
      <c r="K44" s="366" t="s">
        <v>7</v>
      </c>
      <c r="L44" s="366" t="s">
        <v>7</v>
      </c>
      <c r="M44" s="366" t="s">
        <v>7</v>
      </c>
      <c r="N44" s="366" t="s">
        <v>7</v>
      </c>
      <c r="O44" s="366" t="s">
        <v>7</v>
      </c>
      <c r="P44" s="366" t="s">
        <v>7</v>
      </c>
      <c r="Q44" s="366" t="s">
        <v>7</v>
      </c>
      <c r="R44" s="366" t="s">
        <v>7</v>
      </c>
      <c r="S44" s="366" t="s">
        <v>7</v>
      </c>
      <c r="T44" s="366" t="s">
        <v>7</v>
      </c>
      <c r="U44" s="366" t="s">
        <v>7</v>
      </c>
      <c r="V44" s="366" t="s">
        <v>7</v>
      </c>
      <c r="W44" s="366" t="s">
        <v>7</v>
      </c>
      <c r="X44" s="366" t="s">
        <v>7</v>
      </c>
      <c r="Y44" s="366" t="s">
        <v>7</v>
      </c>
      <c r="Z44" s="366" t="s">
        <v>7</v>
      </c>
      <c r="AA44" s="366" t="s">
        <v>7</v>
      </c>
      <c r="AB44" s="366" t="s">
        <v>7</v>
      </c>
      <c r="AC44" s="366" t="s">
        <v>7</v>
      </c>
      <c r="AD44" s="366" t="s">
        <v>7</v>
      </c>
      <c r="AE44" s="366" t="s">
        <v>7</v>
      </c>
      <c r="AF44" s="366" t="s">
        <v>7</v>
      </c>
      <c r="AG44" s="366" t="s">
        <v>7</v>
      </c>
      <c r="AH44" s="366" t="s">
        <v>7</v>
      </c>
      <c r="AI44" s="366" t="s">
        <v>7</v>
      </c>
      <c r="AJ44" s="366" t="s">
        <v>7</v>
      </c>
      <c r="AK44" s="366" t="s">
        <v>7</v>
      </c>
      <c r="AL44" s="366" t="s">
        <v>7</v>
      </c>
      <c r="AM44" s="366" t="s">
        <v>7</v>
      </c>
      <c r="AN44" s="366" t="s">
        <v>7</v>
      </c>
      <c r="AO44" s="366" t="s">
        <v>7</v>
      </c>
      <c r="AP44" s="366" t="s">
        <v>7</v>
      </c>
      <c r="AQ44" s="366" t="s">
        <v>7</v>
      </c>
      <c r="AR44" s="366" t="s">
        <v>7</v>
      </c>
      <c r="AS44" s="366" t="s">
        <v>7</v>
      </c>
      <c r="AT44" s="366" t="s">
        <v>7</v>
      </c>
      <c r="AU44" s="366" t="s">
        <v>7</v>
      </c>
      <c r="AV44" s="366" t="s">
        <v>7</v>
      </c>
      <c r="AW44" s="366" t="s">
        <v>7</v>
      </c>
      <c r="AX44" s="366" t="s">
        <v>7</v>
      </c>
      <c r="AY44" s="366" t="s">
        <v>7</v>
      </c>
      <c r="AZ44" s="366" t="s">
        <v>7</v>
      </c>
      <c r="BA44" s="366" t="s">
        <v>7</v>
      </c>
      <c r="BB44" s="366" t="s">
        <v>7</v>
      </c>
      <c r="BC44" s="366" t="s">
        <v>7</v>
      </c>
      <c r="BD44" s="366" t="s">
        <v>7</v>
      </c>
      <c r="BE44" s="366" t="s">
        <v>7</v>
      </c>
      <c r="BF44" s="366" t="s">
        <v>7</v>
      </c>
      <c r="BG44" s="366" t="s">
        <v>7</v>
      </c>
      <c r="BH44" s="366" t="s">
        <v>7</v>
      </c>
      <c r="BI44" s="366" t="s">
        <v>7</v>
      </c>
      <c r="BJ44" s="366" t="s">
        <v>7</v>
      </c>
      <c r="BK44" s="366" t="s">
        <v>7</v>
      </c>
      <c r="BL44" s="366" t="s">
        <v>7</v>
      </c>
      <c r="BM44" s="139">
        <f t="shared" si="10"/>
        <v>39</v>
      </c>
      <c r="BN44" s="199" t="str">
        <f t="shared" ca="1" si="4"/>
        <v>x</v>
      </c>
      <c r="BO44" s="199" t="str">
        <f t="shared" ca="1" si="5"/>
        <v>x</v>
      </c>
      <c r="BP44" s="9"/>
      <c r="BQ44" s="282" t="str">
        <f t="shared" si="11"/>
        <v>x</v>
      </c>
      <c r="BR44" s="282" t="str">
        <f t="shared" si="6"/>
        <v>x</v>
      </c>
      <c r="BS44" s="283" t="str">
        <f t="shared" ca="1" si="7"/>
        <v>x</v>
      </c>
      <c r="BT44" s="278" t="str">
        <f t="shared" si="3"/>
        <v>x</v>
      </c>
      <c r="BU44" s="278" t="str">
        <f t="shared" ca="1" si="8"/>
        <v>x</v>
      </c>
      <c r="BV44" s="278" t="str">
        <f t="shared" si="9"/>
        <v>x</v>
      </c>
    </row>
    <row r="45" spans="1:74" ht="13.5" thickBot="1" x14ac:dyDescent="0.25">
      <c r="A45" s="92" t="s">
        <v>70</v>
      </c>
      <c r="B45" s="128" t="s">
        <v>7</v>
      </c>
      <c r="C45" s="128" t="s">
        <v>7</v>
      </c>
      <c r="D45" s="375" t="s">
        <v>7</v>
      </c>
      <c r="E45" s="366" t="s">
        <v>7</v>
      </c>
      <c r="F45" s="366" t="s">
        <v>7</v>
      </c>
      <c r="G45" s="366" t="s">
        <v>7</v>
      </c>
      <c r="H45" s="366" t="s">
        <v>7</v>
      </c>
      <c r="I45" s="366" t="s">
        <v>7</v>
      </c>
      <c r="J45" s="366" t="s">
        <v>7</v>
      </c>
      <c r="K45" s="366" t="s">
        <v>7</v>
      </c>
      <c r="L45" s="366" t="s">
        <v>7</v>
      </c>
      <c r="M45" s="366" t="s">
        <v>7</v>
      </c>
      <c r="N45" s="366" t="s">
        <v>7</v>
      </c>
      <c r="O45" s="366" t="s">
        <v>7</v>
      </c>
      <c r="P45" s="366" t="s">
        <v>7</v>
      </c>
      <c r="Q45" s="366" t="s">
        <v>7</v>
      </c>
      <c r="R45" s="366" t="s">
        <v>7</v>
      </c>
      <c r="S45" s="366" t="s">
        <v>7</v>
      </c>
      <c r="T45" s="366" t="s">
        <v>7</v>
      </c>
      <c r="U45" s="366" t="s">
        <v>7</v>
      </c>
      <c r="V45" s="366" t="s">
        <v>7</v>
      </c>
      <c r="W45" s="366" t="s">
        <v>7</v>
      </c>
      <c r="X45" s="366" t="s">
        <v>7</v>
      </c>
      <c r="Y45" s="366" t="s">
        <v>7</v>
      </c>
      <c r="Z45" s="366" t="s">
        <v>7</v>
      </c>
      <c r="AA45" s="366" t="s">
        <v>7</v>
      </c>
      <c r="AB45" s="366" t="s">
        <v>7</v>
      </c>
      <c r="AC45" s="366" t="s">
        <v>7</v>
      </c>
      <c r="AD45" s="366" t="s">
        <v>7</v>
      </c>
      <c r="AE45" s="366" t="s">
        <v>7</v>
      </c>
      <c r="AF45" s="366" t="s">
        <v>7</v>
      </c>
      <c r="AG45" s="366" t="s">
        <v>7</v>
      </c>
      <c r="AH45" s="366" t="s">
        <v>7</v>
      </c>
      <c r="AI45" s="366" t="s">
        <v>7</v>
      </c>
      <c r="AJ45" s="366" t="s">
        <v>7</v>
      </c>
      <c r="AK45" s="366" t="s">
        <v>7</v>
      </c>
      <c r="AL45" s="366" t="s">
        <v>7</v>
      </c>
      <c r="AM45" s="366" t="s">
        <v>7</v>
      </c>
      <c r="AN45" s="366" t="s">
        <v>7</v>
      </c>
      <c r="AO45" s="366" t="s">
        <v>7</v>
      </c>
      <c r="AP45" s="366" t="s">
        <v>7</v>
      </c>
      <c r="AQ45" s="366" t="s">
        <v>7</v>
      </c>
      <c r="AR45" s="366" t="s">
        <v>7</v>
      </c>
      <c r="AS45" s="366" t="s">
        <v>7</v>
      </c>
      <c r="AT45" s="366" t="s">
        <v>7</v>
      </c>
      <c r="AU45" s="366" t="s">
        <v>7</v>
      </c>
      <c r="AV45" s="366" t="s">
        <v>7</v>
      </c>
      <c r="AW45" s="366" t="s">
        <v>7</v>
      </c>
      <c r="AX45" s="366" t="s">
        <v>7</v>
      </c>
      <c r="AY45" s="366" t="s">
        <v>7</v>
      </c>
      <c r="AZ45" s="366" t="s">
        <v>7</v>
      </c>
      <c r="BA45" s="366" t="s">
        <v>7</v>
      </c>
      <c r="BB45" s="366" t="s">
        <v>7</v>
      </c>
      <c r="BC45" s="366" t="s">
        <v>7</v>
      </c>
      <c r="BD45" s="366" t="s">
        <v>7</v>
      </c>
      <c r="BE45" s="366" t="s">
        <v>7</v>
      </c>
      <c r="BF45" s="366" t="s">
        <v>7</v>
      </c>
      <c r="BG45" s="366" t="s">
        <v>7</v>
      </c>
      <c r="BH45" s="366" t="s">
        <v>7</v>
      </c>
      <c r="BI45" s="366" t="s">
        <v>7</v>
      </c>
      <c r="BJ45" s="366" t="s">
        <v>7</v>
      </c>
      <c r="BK45" s="366" t="s">
        <v>7</v>
      </c>
      <c r="BL45" s="366" t="s">
        <v>7</v>
      </c>
      <c r="BM45" s="139">
        <f t="shared" si="10"/>
        <v>40</v>
      </c>
      <c r="BN45" s="199" t="str">
        <f t="shared" ca="1" si="4"/>
        <v>x</v>
      </c>
      <c r="BO45" s="199" t="str">
        <f t="shared" ca="1" si="5"/>
        <v>x</v>
      </c>
      <c r="BP45" s="9"/>
      <c r="BQ45" s="282" t="str">
        <f t="shared" si="11"/>
        <v>x</v>
      </c>
      <c r="BR45" s="282" t="str">
        <f t="shared" si="6"/>
        <v>x</v>
      </c>
      <c r="BS45" s="283" t="str">
        <f t="shared" ca="1" si="7"/>
        <v>x</v>
      </c>
      <c r="BT45" s="278" t="str">
        <f t="shared" si="3"/>
        <v>x</v>
      </c>
      <c r="BU45" s="278" t="str">
        <f t="shared" ca="1" si="8"/>
        <v>x</v>
      </c>
      <c r="BV45" s="278" t="str">
        <f t="shared" si="9"/>
        <v>x</v>
      </c>
    </row>
    <row r="46" spans="1:74" ht="13.5" thickBot="1" x14ac:dyDescent="0.25">
      <c r="A46" s="92" t="s">
        <v>70</v>
      </c>
      <c r="B46" s="128" t="s">
        <v>7</v>
      </c>
      <c r="C46" s="128" t="s">
        <v>7</v>
      </c>
      <c r="D46" s="375" t="s">
        <v>7</v>
      </c>
      <c r="E46" s="366" t="s">
        <v>7</v>
      </c>
      <c r="F46" s="366" t="s">
        <v>7</v>
      </c>
      <c r="G46" s="366" t="s">
        <v>7</v>
      </c>
      <c r="H46" s="366" t="s">
        <v>7</v>
      </c>
      <c r="I46" s="366" t="s">
        <v>7</v>
      </c>
      <c r="J46" s="366" t="s">
        <v>7</v>
      </c>
      <c r="K46" s="366" t="s">
        <v>7</v>
      </c>
      <c r="L46" s="366" t="s">
        <v>7</v>
      </c>
      <c r="M46" s="366" t="s">
        <v>7</v>
      </c>
      <c r="N46" s="366" t="s">
        <v>7</v>
      </c>
      <c r="O46" s="366" t="s">
        <v>7</v>
      </c>
      <c r="P46" s="366" t="s">
        <v>7</v>
      </c>
      <c r="Q46" s="366" t="s">
        <v>7</v>
      </c>
      <c r="R46" s="366" t="s">
        <v>7</v>
      </c>
      <c r="S46" s="366" t="s">
        <v>7</v>
      </c>
      <c r="T46" s="366" t="s">
        <v>7</v>
      </c>
      <c r="U46" s="366" t="s">
        <v>7</v>
      </c>
      <c r="V46" s="366" t="s">
        <v>7</v>
      </c>
      <c r="W46" s="366" t="s">
        <v>7</v>
      </c>
      <c r="X46" s="366" t="s">
        <v>7</v>
      </c>
      <c r="Y46" s="366" t="s">
        <v>7</v>
      </c>
      <c r="Z46" s="366" t="s">
        <v>7</v>
      </c>
      <c r="AA46" s="366" t="s">
        <v>7</v>
      </c>
      <c r="AB46" s="366" t="s">
        <v>7</v>
      </c>
      <c r="AC46" s="366" t="s">
        <v>7</v>
      </c>
      <c r="AD46" s="366" t="s">
        <v>7</v>
      </c>
      <c r="AE46" s="366" t="s">
        <v>7</v>
      </c>
      <c r="AF46" s="366" t="s">
        <v>7</v>
      </c>
      <c r="AG46" s="366" t="s">
        <v>7</v>
      </c>
      <c r="AH46" s="366" t="s">
        <v>7</v>
      </c>
      <c r="AI46" s="366" t="s">
        <v>7</v>
      </c>
      <c r="AJ46" s="366" t="s">
        <v>7</v>
      </c>
      <c r="AK46" s="366" t="s">
        <v>7</v>
      </c>
      <c r="AL46" s="366" t="s">
        <v>7</v>
      </c>
      <c r="AM46" s="366" t="s">
        <v>7</v>
      </c>
      <c r="AN46" s="366" t="s">
        <v>7</v>
      </c>
      <c r="AO46" s="366" t="s">
        <v>7</v>
      </c>
      <c r="AP46" s="366" t="s">
        <v>7</v>
      </c>
      <c r="AQ46" s="366" t="s">
        <v>7</v>
      </c>
      <c r="AR46" s="366" t="s">
        <v>7</v>
      </c>
      <c r="AS46" s="366" t="s">
        <v>7</v>
      </c>
      <c r="AT46" s="366" t="s">
        <v>7</v>
      </c>
      <c r="AU46" s="366" t="s">
        <v>7</v>
      </c>
      <c r="AV46" s="366" t="s">
        <v>7</v>
      </c>
      <c r="AW46" s="366" t="s">
        <v>7</v>
      </c>
      <c r="AX46" s="366" t="s">
        <v>7</v>
      </c>
      <c r="AY46" s="366" t="s">
        <v>7</v>
      </c>
      <c r="AZ46" s="366" t="s">
        <v>7</v>
      </c>
      <c r="BA46" s="366" t="s">
        <v>7</v>
      </c>
      <c r="BB46" s="366" t="s">
        <v>7</v>
      </c>
      <c r="BC46" s="366" t="s">
        <v>7</v>
      </c>
      <c r="BD46" s="366" t="s">
        <v>7</v>
      </c>
      <c r="BE46" s="366" t="s">
        <v>7</v>
      </c>
      <c r="BF46" s="366" t="s">
        <v>7</v>
      </c>
      <c r="BG46" s="366" t="s">
        <v>7</v>
      </c>
      <c r="BH46" s="366" t="s">
        <v>7</v>
      </c>
      <c r="BI46" s="366" t="s">
        <v>7</v>
      </c>
      <c r="BJ46" s="366" t="s">
        <v>7</v>
      </c>
      <c r="BK46" s="366" t="s">
        <v>7</v>
      </c>
      <c r="BL46" s="366" t="s">
        <v>7</v>
      </c>
      <c r="BM46" s="139">
        <f t="shared" si="10"/>
        <v>41</v>
      </c>
      <c r="BN46" s="199" t="str">
        <f t="shared" ca="1" si="4"/>
        <v>x</v>
      </c>
      <c r="BO46" s="199" t="str">
        <f t="shared" ca="1" si="5"/>
        <v>x</v>
      </c>
      <c r="BP46" s="9"/>
      <c r="BQ46" s="282" t="str">
        <f t="shared" si="11"/>
        <v>x</v>
      </c>
      <c r="BR46" s="282" t="str">
        <f t="shared" si="6"/>
        <v>x</v>
      </c>
      <c r="BS46" s="283" t="str">
        <f t="shared" ca="1" si="7"/>
        <v>x</v>
      </c>
      <c r="BT46" s="278" t="str">
        <f t="shared" si="3"/>
        <v>x</v>
      </c>
      <c r="BU46" s="278" t="str">
        <f t="shared" ca="1" si="8"/>
        <v>x</v>
      </c>
      <c r="BV46" s="278" t="str">
        <f t="shared" si="9"/>
        <v>x</v>
      </c>
    </row>
    <row r="47" spans="1:74" ht="13.5" thickBot="1" x14ac:dyDescent="0.25">
      <c r="A47" s="92" t="s">
        <v>70</v>
      </c>
      <c r="B47" s="128" t="s">
        <v>7</v>
      </c>
      <c r="C47" s="128" t="s">
        <v>7</v>
      </c>
      <c r="D47" s="375" t="s">
        <v>7</v>
      </c>
      <c r="E47" s="366" t="s">
        <v>7</v>
      </c>
      <c r="F47" s="366" t="s">
        <v>7</v>
      </c>
      <c r="G47" s="366" t="s">
        <v>7</v>
      </c>
      <c r="H47" s="366" t="s">
        <v>7</v>
      </c>
      <c r="I47" s="366" t="s">
        <v>7</v>
      </c>
      <c r="J47" s="366" t="s">
        <v>7</v>
      </c>
      <c r="K47" s="366" t="s">
        <v>7</v>
      </c>
      <c r="L47" s="366" t="s">
        <v>7</v>
      </c>
      <c r="M47" s="366" t="s">
        <v>7</v>
      </c>
      <c r="N47" s="366" t="s">
        <v>7</v>
      </c>
      <c r="O47" s="366" t="s">
        <v>7</v>
      </c>
      <c r="P47" s="366" t="s">
        <v>7</v>
      </c>
      <c r="Q47" s="366" t="s">
        <v>7</v>
      </c>
      <c r="R47" s="366" t="s">
        <v>7</v>
      </c>
      <c r="S47" s="366" t="s">
        <v>7</v>
      </c>
      <c r="T47" s="366" t="s">
        <v>7</v>
      </c>
      <c r="U47" s="366" t="s">
        <v>7</v>
      </c>
      <c r="V47" s="366" t="s">
        <v>7</v>
      </c>
      <c r="W47" s="366" t="s">
        <v>7</v>
      </c>
      <c r="X47" s="366" t="s">
        <v>7</v>
      </c>
      <c r="Y47" s="366" t="s">
        <v>7</v>
      </c>
      <c r="Z47" s="366" t="s">
        <v>7</v>
      </c>
      <c r="AA47" s="366" t="s">
        <v>7</v>
      </c>
      <c r="AB47" s="366" t="s">
        <v>7</v>
      </c>
      <c r="AC47" s="366" t="s">
        <v>7</v>
      </c>
      <c r="AD47" s="366" t="s">
        <v>7</v>
      </c>
      <c r="AE47" s="366" t="s">
        <v>7</v>
      </c>
      <c r="AF47" s="366" t="s">
        <v>7</v>
      </c>
      <c r="AG47" s="366" t="s">
        <v>7</v>
      </c>
      <c r="AH47" s="366" t="s">
        <v>7</v>
      </c>
      <c r="AI47" s="366" t="s">
        <v>7</v>
      </c>
      <c r="AJ47" s="366" t="s">
        <v>7</v>
      </c>
      <c r="AK47" s="366" t="s">
        <v>7</v>
      </c>
      <c r="AL47" s="366" t="s">
        <v>7</v>
      </c>
      <c r="AM47" s="366" t="s">
        <v>7</v>
      </c>
      <c r="AN47" s="366" t="s">
        <v>7</v>
      </c>
      <c r="AO47" s="366" t="s">
        <v>7</v>
      </c>
      <c r="AP47" s="366" t="s">
        <v>7</v>
      </c>
      <c r="AQ47" s="366" t="s">
        <v>7</v>
      </c>
      <c r="AR47" s="366" t="s">
        <v>7</v>
      </c>
      <c r="AS47" s="366" t="s">
        <v>7</v>
      </c>
      <c r="AT47" s="366" t="s">
        <v>7</v>
      </c>
      <c r="AU47" s="366" t="s">
        <v>7</v>
      </c>
      <c r="AV47" s="366" t="s">
        <v>7</v>
      </c>
      <c r="AW47" s="366" t="s">
        <v>7</v>
      </c>
      <c r="AX47" s="366" t="s">
        <v>7</v>
      </c>
      <c r="AY47" s="366" t="s">
        <v>7</v>
      </c>
      <c r="AZ47" s="366" t="s">
        <v>7</v>
      </c>
      <c r="BA47" s="366" t="s">
        <v>7</v>
      </c>
      <c r="BB47" s="366" t="s">
        <v>7</v>
      </c>
      <c r="BC47" s="366" t="s">
        <v>7</v>
      </c>
      <c r="BD47" s="366" t="s">
        <v>7</v>
      </c>
      <c r="BE47" s="366" t="s">
        <v>7</v>
      </c>
      <c r="BF47" s="366" t="s">
        <v>7</v>
      </c>
      <c r="BG47" s="366" t="s">
        <v>7</v>
      </c>
      <c r="BH47" s="366" t="s">
        <v>7</v>
      </c>
      <c r="BI47" s="366" t="s">
        <v>7</v>
      </c>
      <c r="BJ47" s="366" t="s">
        <v>7</v>
      </c>
      <c r="BK47" s="366" t="s">
        <v>7</v>
      </c>
      <c r="BL47" s="366" t="s">
        <v>7</v>
      </c>
      <c r="BM47" s="139">
        <f t="shared" si="10"/>
        <v>42</v>
      </c>
      <c r="BN47" s="199" t="str">
        <f t="shared" ca="1" si="4"/>
        <v>x</v>
      </c>
      <c r="BO47" s="199" t="str">
        <f t="shared" ca="1" si="5"/>
        <v>x</v>
      </c>
      <c r="BP47" s="9"/>
      <c r="BQ47" s="282" t="str">
        <f t="shared" si="11"/>
        <v>x</v>
      </c>
      <c r="BR47" s="282" t="str">
        <f t="shared" si="6"/>
        <v>x</v>
      </c>
      <c r="BS47" s="283" t="str">
        <f t="shared" ca="1" si="7"/>
        <v>x</v>
      </c>
      <c r="BT47" s="278" t="str">
        <f t="shared" si="3"/>
        <v>x</v>
      </c>
      <c r="BU47" s="278" t="str">
        <f t="shared" ca="1" si="8"/>
        <v>x</v>
      </c>
      <c r="BV47" s="278" t="str">
        <f t="shared" si="9"/>
        <v>x</v>
      </c>
    </row>
    <row r="48" spans="1:74" ht="13.5" thickBot="1" x14ac:dyDescent="0.25">
      <c r="A48" s="92" t="s">
        <v>70</v>
      </c>
      <c r="B48" s="128" t="s">
        <v>7</v>
      </c>
      <c r="C48" s="128" t="s">
        <v>7</v>
      </c>
      <c r="D48" s="375" t="s">
        <v>7</v>
      </c>
      <c r="E48" s="366" t="s">
        <v>7</v>
      </c>
      <c r="F48" s="366" t="s">
        <v>7</v>
      </c>
      <c r="G48" s="366" t="s">
        <v>7</v>
      </c>
      <c r="H48" s="366" t="s">
        <v>7</v>
      </c>
      <c r="I48" s="366" t="s">
        <v>7</v>
      </c>
      <c r="J48" s="366" t="s">
        <v>7</v>
      </c>
      <c r="K48" s="366" t="s">
        <v>7</v>
      </c>
      <c r="L48" s="366" t="s">
        <v>7</v>
      </c>
      <c r="M48" s="366" t="s">
        <v>7</v>
      </c>
      <c r="N48" s="366" t="s">
        <v>7</v>
      </c>
      <c r="O48" s="366" t="s">
        <v>7</v>
      </c>
      <c r="P48" s="366" t="s">
        <v>7</v>
      </c>
      <c r="Q48" s="366" t="s">
        <v>7</v>
      </c>
      <c r="R48" s="366" t="s">
        <v>7</v>
      </c>
      <c r="S48" s="366" t="s">
        <v>7</v>
      </c>
      <c r="T48" s="366" t="s">
        <v>7</v>
      </c>
      <c r="U48" s="366" t="s">
        <v>7</v>
      </c>
      <c r="V48" s="366" t="s">
        <v>7</v>
      </c>
      <c r="W48" s="366" t="s">
        <v>7</v>
      </c>
      <c r="X48" s="366" t="s">
        <v>7</v>
      </c>
      <c r="Y48" s="366" t="s">
        <v>7</v>
      </c>
      <c r="Z48" s="366" t="s">
        <v>7</v>
      </c>
      <c r="AA48" s="366" t="s">
        <v>7</v>
      </c>
      <c r="AB48" s="366" t="s">
        <v>7</v>
      </c>
      <c r="AC48" s="366" t="s">
        <v>7</v>
      </c>
      <c r="AD48" s="366" t="s">
        <v>7</v>
      </c>
      <c r="AE48" s="366" t="s">
        <v>7</v>
      </c>
      <c r="AF48" s="366" t="s">
        <v>7</v>
      </c>
      <c r="AG48" s="366" t="s">
        <v>7</v>
      </c>
      <c r="AH48" s="366" t="s">
        <v>7</v>
      </c>
      <c r="AI48" s="366" t="s">
        <v>7</v>
      </c>
      <c r="AJ48" s="366" t="s">
        <v>7</v>
      </c>
      <c r="AK48" s="366" t="s">
        <v>7</v>
      </c>
      <c r="AL48" s="366" t="s">
        <v>7</v>
      </c>
      <c r="AM48" s="366" t="s">
        <v>7</v>
      </c>
      <c r="AN48" s="366" t="s">
        <v>7</v>
      </c>
      <c r="AO48" s="366" t="s">
        <v>7</v>
      </c>
      <c r="AP48" s="366" t="s">
        <v>7</v>
      </c>
      <c r="AQ48" s="366" t="s">
        <v>7</v>
      </c>
      <c r="AR48" s="366" t="s">
        <v>7</v>
      </c>
      <c r="AS48" s="366" t="s">
        <v>7</v>
      </c>
      <c r="AT48" s="366" t="s">
        <v>7</v>
      </c>
      <c r="AU48" s="366" t="s">
        <v>7</v>
      </c>
      <c r="AV48" s="366" t="s">
        <v>7</v>
      </c>
      <c r="AW48" s="366" t="s">
        <v>7</v>
      </c>
      <c r="AX48" s="366" t="s">
        <v>7</v>
      </c>
      <c r="AY48" s="366" t="s">
        <v>7</v>
      </c>
      <c r="AZ48" s="366" t="s">
        <v>7</v>
      </c>
      <c r="BA48" s="366" t="s">
        <v>7</v>
      </c>
      <c r="BB48" s="366" t="s">
        <v>7</v>
      </c>
      <c r="BC48" s="366" t="s">
        <v>7</v>
      </c>
      <c r="BD48" s="366" t="s">
        <v>7</v>
      </c>
      <c r="BE48" s="366" t="s">
        <v>7</v>
      </c>
      <c r="BF48" s="366" t="s">
        <v>7</v>
      </c>
      <c r="BG48" s="366" t="s">
        <v>7</v>
      </c>
      <c r="BH48" s="366" t="s">
        <v>7</v>
      </c>
      <c r="BI48" s="366" t="s">
        <v>7</v>
      </c>
      <c r="BJ48" s="366" t="s">
        <v>7</v>
      </c>
      <c r="BK48" s="366" t="s">
        <v>7</v>
      </c>
      <c r="BL48" s="366" t="s">
        <v>7</v>
      </c>
      <c r="BM48" s="139">
        <f t="shared" si="10"/>
        <v>43</v>
      </c>
      <c r="BN48" s="199" t="str">
        <f t="shared" ca="1" si="4"/>
        <v>x</v>
      </c>
      <c r="BO48" s="199" t="str">
        <f t="shared" ca="1" si="5"/>
        <v>x</v>
      </c>
      <c r="BP48" s="9"/>
      <c r="BQ48" s="282" t="str">
        <f t="shared" si="11"/>
        <v>x</v>
      </c>
      <c r="BR48" s="282" t="str">
        <f t="shared" si="6"/>
        <v>x</v>
      </c>
      <c r="BS48" s="283" t="str">
        <f t="shared" ca="1" si="7"/>
        <v>x</v>
      </c>
      <c r="BT48" s="278" t="str">
        <f t="shared" si="3"/>
        <v>x</v>
      </c>
      <c r="BU48" s="278" t="str">
        <f t="shared" ca="1" si="8"/>
        <v>x</v>
      </c>
      <c r="BV48" s="278" t="str">
        <f t="shared" si="9"/>
        <v>x</v>
      </c>
    </row>
    <row r="49" spans="1:74" ht="13.5" thickBot="1" x14ac:dyDescent="0.25">
      <c r="A49" s="92" t="s">
        <v>70</v>
      </c>
      <c r="B49" s="128" t="s">
        <v>7</v>
      </c>
      <c r="C49" s="128" t="s">
        <v>7</v>
      </c>
      <c r="D49" s="375" t="s">
        <v>7</v>
      </c>
      <c r="E49" s="366" t="s">
        <v>7</v>
      </c>
      <c r="F49" s="366" t="s">
        <v>7</v>
      </c>
      <c r="G49" s="366" t="s">
        <v>7</v>
      </c>
      <c r="H49" s="366" t="s">
        <v>7</v>
      </c>
      <c r="I49" s="366" t="s">
        <v>7</v>
      </c>
      <c r="J49" s="366" t="s">
        <v>7</v>
      </c>
      <c r="K49" s="366" t="s">
        <v>7</v>
      </c>
      <c r="L49" s="366" t="s">
        <v>7</v>
      </c>
      <c r="M49" s="366" t="s">
        <v>7</v>
      </c>
      <c r="N49" s="366" t="s">
        <v>7</v>
      </c>
      <c r="O49" s="366" t="s">
        <v>7</v>
      </c>
      <c r="P49" s="366" t="s">
        <v>7</v>
      </c>
      <c r="Q49" s="366" t="s">
        <v>7</v>
      </c>
      <c r="R49" s="366" t="s">
        <v>7</v>
      </c>
      <c r="S49" s="366" t="s">
        <v>7</v>
      </c>
      <c r="T49" s="366" t="s">
        <v>7</v>
      </c>
      <c r="U49" s="366" t="s">
        <v>7</v>
      </c>
      <c r="V49" s="366" t="s">
        <v>7</v>
      </c>
      <c r="W49" s="366" t="s">
        <v>7</v>
      </c>
      <c r="X49" s="366" t="s">
        <v>7</v>
      </c>
      <c r="Y49" s="366" t="s">
        <v>7</v>
      </c>
      <c r="Z49" s="366" t="s">
        <v>7</v>
      </c>
      <c r="AA49" s="366" t="s">
        <v>7</v>
      </c>
      <c r="AB49" s="366" t="s">
        <v>7</v>
      </c>
      <c r="AC49" s="366" t="s">
        <v>7</v>
      </c>
      <c r="AD49" s="366" t="s">
        <v>7</v>
      </c>
      <c r="AE49" s="366" t="s">
        <v>7</v>
      </c>
      <c r="AF49" s="366" t="s">
        <v>7</v>
      </c>
      <c r="AG49" s="366" t="s">
        <v>7</v>
      </c>
      <c r="AH49" s="366" t="s">
        <v>7</v>
      </c>
      <c r="AI49" s="366" t="s">
        <v>7</v>
      </c>
      <c r="AJ49" s="366" t="s">
        <v>7</v>
      </c>
      <c r="AK49" s="366" t="s">
        <v>7</v>
      </c>
      <c r="AL49" s="366" t="s">
        <v>7</v>
      </c>
      <c r="AM49" s="366" t="s">
        <v>7</v>
      </c>
      <c r="AN49" s="366" t="s">
        <v>7</v>
      </c>
      <c r="AO49" s="366" t="s">
        <v>7</v>
      </c>
      <c r="AP49" s="366" t="s">
        <v>7</v>
      </c>
      <c r="AQ49" s="366" t="s">
        <v>7</v>
      </c>
      <c r="AR49" s="366" t="s">
        <v>7</v>
      </c>
      <c r="AS49" s="366" t="s">
        <v>7</v>
      </c>
      <c r="AT49" s="366" t="s">
        <v>7</v>
      </c>
      <c r="AU49" s="366" t="s">
        <v>7</v>
      </c>
      <c r="AV49" s="366" t="s">
        <v>7</v>
      </c>
      <c r="AW49" s="366" t="s">
        <v>7</v>
      </c>
      <c r="AX49" s="366" t="s">
        <v>7</v>
      </c>
      <c r="AY49" s="366" t="s">
        <v>7</v>
      </c>
      <c r="AZ49" s="366" t="s">
        <v>7</v>
      </c>
      <c r="BA49" s="366" t="s">
        <v>7</v>
      </c>
      <c r="BB49" s="366" t="s">
        <v>7</v>
      </c>
      <c r="BC49" s="366" t="s">
        <v>7</v>
      </c>
      <c r="BD49" s="366" t="s">
        <v>7</v>
      </c>
      <c r="BE49" s="366" t="s">
        <v>7</v>
      </c>
      <c r="BF49" s="366" t="s">
        <v>7</v>
      </c>
      <c r="BG49" s="366" t="s">
        <v>7</v>
      </c>
      <c r="BH49" s="366" t="s">
        <v>7</v>
      </c>
      <c r="BI49" s="366" t="s">
        <v>7</v>
      </c>
      <c r="BJ49" s="366" t="s">
        <v>7</v>
      </c>
      <c r="BK49" s="366" t="s">
        <v>7</v>
      </c>
      <c r="BL49" s="366" t="s">
        <v>7</v>
      </c>
      <c r="BM49" s="139">
        <f t="shared" si="10"/>
        <v>44</v>
      </c>
      <c r="BN49" s="199" t="str">
        <f t="shared" ca="1" si="4"/>
        <v>x</v>
      </c>
      <c r="BO49" s="199" t="str">
        <f t="shared" ca="1" si="5"/>
        <v>x</v>
      </c>
      <c r="BP49" s="9"/>
      <c r="BQ49" s="282" t="str">
        <f t="shared" si="11"/>
        <v>x</v>
      </c>
      <c r="BR49" s="282" t="str">
        <f t="shared" si="6"/>
        <v>x</v>
      </c>
      <c r="BS49" s="283" t="str">
        <f t="shared" ca="1" si="7"/>
        <v>x</v>
      </c>
      <c r="BT49" s="278" t="str">
        <f t="shared" si="3"/>
        <v>x</v>
      </c>
      <c r="BU49" s="278" t="str">
        <f t="shared" ca="1" si="8"/>
        <v>x</v>
      </c>
      <c r="BV49" s="278" t="str">
        <f t="shared" si="9"/>
        <v>x</v>
      </c>
    </row>
    <row r="50" spans="1:74" ht="13.5" thickBot="1" x14ac:dyDescent="0.25">
      <c r="A50" s="92" t="s">
        <v>70</v>
      </c>
      <c r="B50" s="128" t="s">
        <v>7</v>
      </c>
      <c r="C50" s="128" t="s">
        <v>7</v>
      </c>
      <c r="D50" s="375" t="s">
        <v>7</v>
      </c>
      <c r="E50" s="366" t="s">
        <v>7</v>
      </c>
      <c r="F50" s="366" t="s">
        <v>7</v>
      </c>
      <c r="G50" s="366" t="s">
        <v>7</v>
      </c>
      <c r="H50" s="366" t="s">
        <v>7</v>
      </c>
      <c r="I50" s="366" t="s">
        <v>7</v>
      </c>
      <c r="J50" s="366" t="s">
        <v>7</v>
      </c>
      <c r="K50" s="366" t="s">
        <v>7</v>
      </c>
      <c r="L50" s="366" t="s">
        <v>7</v>
      </c>
      <c r="M50" s="366" t="s">
        <v>7</v>
      </c>
      <c r="N50" s="366" t="s">
        <v>7</v>
      </c>
      <c r="O50" s="366" t="s">
        <v>7</v>
      </c>
      <c r="P50" s="366" t="s">
        <v>7</v>
      </c>
      <c r="Q50" s="366" t="s">
        <v>7</v>
      </c>
      <c r="R50" s="366" t="s">
        <v>7</v>
      </c>
      <c r="S50" s="366" t="s">
        <v>7</v>
      </c>
      <c r="T50" s="366" t="s">
        <v>7</v>
      </c>
      <c r="U50" s="366" t="s">
        <v>7</v>
      </c>
      <c r="V50" s="366" t="s">
        <v>7</v>
      </c>
      <c r="W50" s="366" t="s">
        <v>7</v>
      </c>
      <c r="X50" s="366" t="s">
        <v>7</v>
      </c>
      <c r="Y50" s="366" t="s">
        <v>7</v>
      </c>
      <c r="Z50" s="366" t="s">
        <v>7</v>
      </c>
      <c r="AA50" s="366" t="s">
        <v>7</v>
      </c>
      <c r="AB50" s="366" t="s">
        <v>7</v>
      </c>
      <c r="AC50" s="366" t="s">
        <v>7</v>
      </c>
      <c r="AD50" s="366" t="s">
        <v>7</v>
      </c>
      <c r="AE50" s="366" t="s">
        <v>7</v>
      </c>
      <c r="AF50" s="366" t="s">
        <v>7</v>
      </c>
      <c r="AG50" s="366" t="s">
        <v>7</v>
      </c>
      <c r="AH50" s="366" t="s">
        <v>7</v>
      </c>
      <c r="AI50" s="366" t="s">
        <v>7</v>
      </c>
      <c r="AJ50" s="366" t="s">
        <v>7</v>
      </c>
      <c r="AK50" s="366" t="s">
        <v>7</v>
      </c>
      <c r="AL50" s="366" t="s">
        <v>7</v>
      </c>
      <c r="AM50" s="366" t="s">
        <v>7</v>
      </c>
      <c r="AN50" s="366" t="s">
        <v>7</v>
      </c>
      <c r="AO50" s="366" t="s">
        <v>7</v>
      </c>
      <c r="AP50" s="366" t="s">
        <v>7</v>
      </c>
      <c r="AQ50" s="366" t="s">
        <v>7</v>
      </c>
      <c r="AR50" s="366" t="s">
        <v>7</v>
      </c>
      <c r="AS50" s="366" t="s">
        <v>7</v>
      </c>
      <c r="AT50" s="366" t="s">
        <v>7</v>
      </c>
      <c r="AU50" s="366" t="s">
        <v>7</v>
      </c>
      <c r="AV50" s="366" t="s">
        <v>7</v>
      </c>
      <c r="AW50" s="366" t="s">
        <v>7</v>
      </c>
      <c r="AX50" s="366" t="s">
        <v>7</v>
      </c>
      <c r="AY50" s="366" t="s">
        <v>7</v>
      </c>
      <c r="AZ50" s="366" t="s">
        <v>7</v>
      </c>
      <c r="BA50" s="366" t="s">
        <v>7</v>
      </c>
      <c r="BB50" s="366" t="s">
        <v>7</v>
      </c>
      <c r="BC50" s="366" t="s">
        <v>7</v>
      </c>
      <c r="BD50" s="366" t="s">
        <v>7</v>
      </c>
      <c r="BE50" s="366" t="s">
        <v>7</v>
      </c>
      <c r="BF50" s="366" t="s">
        <v>7</v>
      </c>
      <c r="BG50" s="366" t="s">
        <v>7</v>
      </c>
      <c r="BH50" s="366" t="s">
        <v>7</v>
      </c>
      <c r="BI50" s="366" t="s">
        <v>7</v>
      </c>
      <c r="BJ50" s="366" t="s">
        <v>7</v>
      </c>
      <c r="BK50" s="366" t="s">
        <v>7</v>
      </c>
      <c r="BL50" s="366" t="s">
        <v>7</v>
      </c>
      <c r="BM50" s="139">
        <f t="shared" si="10"/>
        <v>45</v>
      </c>
      <c r="BN50" s="199" t="str">
        <f t="shared" ca="1" si="4"/>
        <v>x</v>
      </c>
      <c r="BO50" s="199" t="str">
        <f t="shared" ca="1" si="5"/>
        <v>x</v>
      </c>
      <c r="BP50" s="9"/>
      <c r="BQ50" s="282" t="str">
        <f t="shared" si="11"/>
        <v>x</v>
      </c>
      <c r="BR50" s="282" t="str">
        <f t="shared" si="6"/>
        <v>x</v>
      </c>
      <c r="BS50" s="283" t="str">
        <f t="shared" ca="1" si="7"/>
        <v>x</v>
      </c>
      <c r="BT50" s="278" t="str">
        <f t="shared" si="3"/>
        <v>x</v>
      </c>
      <c r="BU50" s="278" t="str">
        <f t="shared" ca="1" si="8"/>
        <v>x</v>
      </c>
      <c r="BV50" s="278" t="str">
        <f t="shared" si="9"/>
        <v>x</v>
      </c>
    </row>
    <row r="51" spans="1:74" ht="13.5" thickBot="1" x14ac:dyDescent="0.25">
      <c r="A51" s="92" t="s">
        <v>70</v>
      </c>
      <c r="B51" s="128" t="s">
        <v>7</v>
      </c>
      <c r="C51" s="128" t="s">
        <v>7</v>
      </c>
      <c r="D51" s="375" t="s">
        <v>7</v>
      </c>
      <c r="E51" s="366" t="s">
        <v>7</v>
      </c>
      <c r="F51" s="366" t="s">
        <v>7</v>
      </c>
      <c r="G51" s="366" t="s">
        <v>7</v>
      </c>
      <c r="H51" s="366" t="s">
        <v>7</v>
      </c>
      <c r="I51" s="366" t="s">
        <v>7</v>
      </c>
      <c r="J51" s="366" t="s">
        <v>7</v>
      </c>
      <c r="K51" s="366" t="s">
        <v>7</v>
      </c>
      <c r="L51" s="366" t="s">
        <v>7</v>
      </c>
      <c r="M51" s="366" t="s">
        <v>7</v>
      </c>
      <c r="N51" s="366" t="s">
        <v>7</v>
      </c>
      <c r="O51" s="366" t="s">
        <v>7</v>
      </c>
      <c r="P51" s="366" t="s">
        <v>7</v>
      </c>
      <c r="Q51" s="366" t="s">
        <v>7</v>
      </c>
      <c r="R51" s="366" t="s">
        <v>7</v>
      </c>
      <c r="S51" s="366" t="s">
        <v>7</v>
      </c>
      <c r="T51" s="366" t="s">
        <v>7</v>
      </c>
      <c r="U51" s="366" t="s">
        <v>7</v>
      </c>
      <c r="V51" s="366" t="s">
        <v>7</v>
      </c>
      <c r="W51" s="366" t="s">
        <v>7</v>
      </c>
      <c r="X51" s="366" t="s">
        <v>7</v>
      </c>
      <c r="Y51" s="366" t="s">
        <v>7</v>
      </c>
      <c r="Z51" s="366" t="s">
        <v>7</v>
      </c>
      <c r="AA51" s="366" t="s">
        <v>7</v>
      </c>
      <c r="AB51" s="366" t="s">
        <v>7</v>
      </c>
      <c r="AC51" s="366" t="s">
        <v>7</v>
      </c>
      <c r="AD51" s="366" t="s">
        <v>7</v>
      </c>
      <c r="AE51" s="366" t="s">
        <v>7</v>
      </c>
      <c r="AF51" s="366" t="s">
        <v>7</v>
      </c>
      <c r="AG51" s="366" t="s">
        <v>7</v>
      </c>
      <c r="AH51" s="366" t="s">
        <v>7</v>
      </c>
      <c r="AI51" s="366" t="s">
        <v>7</v>
      </c>
      <c r="AJ51" s="366" t="s">
        <v>7</v>
      </c>
      <c r="AK51" s="366" t="s">
        <v>7</v>
      </c>
      <c r="AL51" s="366" t="s">
        <v>7</v>
      </c>
      <c r="AM51" s="366" t="s">
        <v>7</v>
      </c>
      <c r="AN51" s="366" t="s">
        <v>7</v>
      </c>
      <c r="AO51" s="366" t="s">
        <v>7</v>
      </c>
      <c r="AP51" s="366" t="s">
        <v>7</v>
      </c>
      <c r="AQ51" s="366" t="s">
        <v>7</v>
      </c>
      <c r="AR51" s="366" t="s">
        <v>7</v>
      </c>
      <c r="AS51" s="366" t="s">
        <v>7</v>
      </c>
      <c r="AT51" s="366" t="s">
        <v>7</v>
      </c>
      <c r="AU51" s="366" t="s">
        <v>7</v>
      </c>
      <c r="AV51" s="366" t="s">
        <v>7</v>
      </c>
      <c r="AW51" s="366" t="s">
        <v>7</v>
      </c>
      <c r="AX51" s="366" t="s">
        <v>7</v>
      </c>
      <c r="AY51" s="366" t="s">
        <v>7</v>
      </c>
      <c r="AZ51" s="366" t="s">
        <v>7</v>
      </c>
      <c r="BA51" s="366" t="s">
        <v>7</v>
      </c>
      <c r="BB51" s="366" t="s">
        <v>7</v>
      </c>
      <c r="BC51" s="366" t="s">
        <v>7</v>
      </c>
      <c r="BD51" s="366" t="s">
        <v>7</v>
      </c>
      <c r="BE51" s="366" t="s">
        <v>7</v>
      </c>
      <c r="BF51" s="366" t="s">
        <v>7</v>
      </c>
      <c r="BG51" s="366" t="s">
        <v>7</v>
      </c>
      <c r="BH51" s="366" t="s">
        <v>7</v>
      </c>
      <c r="BI51" s="366" t="s">
        <v>7</v>
      </c>
      <c r="BJ51" s="366" t="s">
        <v>7</v>
      </c>
      <c r="BK51" s="366" t="s">
        <v>7</v>
      </c>
      <c r="BL51" s="366" t="s">
        <v>7</v>
      </c>
      <c r="BM51" s="139">
        <f t="shared" si="10"/>
        <v>46</v>
      </c>
      <c r="BN51" s="199" t="str">
        <f t="shared" ca="1" si="4"/>
        <v>x</v>
      </c>
      <c r="BO51" s="199" t="str">
        <f t="shared" ca="1" si="5"/>
        <v>x</v>
      </c>
      <c r="BP51" s="9"/>
      <c r="BQ51" s="282" t="str">
        <f t="shared" si="11"/>
        <v>x</v>
      </c>
      <c r="BR51" s="282" t="str">
        <f t="shared" si="6"/>
        <v>x</v>
      </c>
      <c r="BS51" s="283" t="str">
        <f t="shared" ca="1" si="7"/>
        <v>x</v>
      </c>
      <c r="BT51" s="278" t="str">
        <f t="shared" si="3"/>
        <v>x</v>
      </c>
      <c r="BU51" s="278" t="str">
        <f t="shared" ca="1" si="8"/>
        <v>x</v>
      </c>
      <c r="BV51" s="278" t="str">
        <f t="shared" si="9"/>
        <v>x</v>
      </c>
    </row>
    <row r="52" spans="1:74" ht="13.5" thickBot="1" x14ac:dyDescent="0.25">
      <c r="A52" s="92" t="s">
        <v>70</v>
      </c>
      <c r="B52" s="128" t="s">
        <v>7</v>
      </c>
      <c r="C52" s="128" t="s">
        <v>7</v>
      </c>
      <c r="D52" s="375" t="s">
        <v>7</v>
      </c>
      <c r="E52" s="366" t="s">
        <v>7</v>
      </c>
      <c r="F52" s="366" t="s">
        <v>7</v>
      </c>
      <c r="G52" s="366" t="s">
        <v>7</v>
      </c>
      <c r="H52" s="366" t="s">
        <v>7</v>
      </c>
      <c r="I52" s="366" t="s">
        <v>7</v>
      </c>
      <c r="J52" s="366" t="s">
        <v>7</v>
      </c>
      <c r="K52" s="366" t="s">
        <v>7</v>
      </c>
      <c r="L52" s="366" t="s">
        <v>7</v>
      </c>
      <c r="M52" s="366" t="s">
        <v>7</v>
      </c>
      <c r="N52" s="366" t="s">
        <v>7</v>
      </c>
      <c r="O52" s="366" t="s">
        <v>7</v>
      </c>
      <c r="P52" s="366" t="s">
        <v>7</v>
      </c>
      <c r="Q52" s="366" t="s">
        <v>7</v>
      </c>
      <c r="R52" s="366" t="s">
        <v>7</v>
      </c>
      <c r="S52" s="366" t="s">
        <v>7</v>
      </c>
      <c r="T52" s="366" t="s">
        <v>7</v>
      </c>
      <c r="U52" s="366" t="s">
        <v>7</v>
      </c>
      <c r="V52" s="366" t="s">
        <v>7</v>
      </c>
      <c r="W52" s="366" t="s">
        <v>7</v>
      </c>
      <c r="X52" s="366" t="s">
        <v>7</v>
      </c>
      <c r="Y52" s="366" t="s">
        <v>7</v>
      </c>
      <c r="Z52" s="366" t="s">
        <v>7</v>
      </c>
      <c r="AA52" s="366" t="s">
        <v>7</v>
      </c>
      <c r="AB52" s="366" t="s">
        <v>7</v>
      </c>
      <c r="AC52" s="366" t="s">
        <v>7</v>
      </c>
      <c r="AD52" s="366" t="s">
        <v>7</v>
      </c>
      <c r="AE52" s="366" t="s">
        <v>7</v>
      </c>
      <c r="AF52" s="366" t="s">
        <v>7</v>
      </c>
      <c r="AG52" s="366" t="s">
        <v>7</v>
      </c>
      <c r="AH52" s="366" t="s">
        <v>7</v>
      </c>
      <c r="AI52" s="366" t="s">
        <v>7</v>
      </c>
      <c r="AJ52" s="366" t="s">
        <v>7</v>
      </c>
      <c r="AK52" s="366" t="s">
        <v>7</v>
      </c>
      <c r="AL52" s="366" t="s">
        <v>7</v>
      </c>
      <c r="AM52" s="366" t="s">
        <v>7</v>
      </c>
      <c r="AN52" s="366" t="s">
        <v>7</v>
      </c>
      <c r="AO52" s="366" t="s">
        <v>7</v>
      </c>
      <c r="AP52" s="366" t="s">
        <v>7</v>
      </c>
      <c r="AQ52" s="366" t="s">
        <v>7</v>
      </c>
      <c r="AR52" s="366" t="s">
        <v>7</v>
      </c>
      <c r="AS52" s="366" t="s">
        <v>7</v>
      </c>
      <c r="AT52" s="366" t="s">
        <v>7</v>
      </c>
      <c r="AU52" s="366" t="s">
        <v>7</v>
      </c>
      <c r="AV52" s="366" t="s">
        <v>7</v>
      </c>
      <c r="AW52" s="366" t="s">
        <v>7</v>
      </c>
      <c r="AX52" s="366" t="s">
        <v>7</v>
      </c>
      <c r="AY52" s="366" t="s">
        <v>7</v>
      </c>
      <c r="AZ52" s="366" t="s">
        <v>7</v>
      </c>
      <c r="BA52" s="366" t="s">
        <v>7</v>
      </c>
      <c r="BB52" s="366" t="s">
        <v>7</v>
      </c>
      <c r="BC52" s="366" t="s">
        <v>7</v>
      </c>
      <c r="BD52" s="366" t="s">
        <v>7</v>
      </c>
      <c r="BE52" s="366" t="s">
        <v>7</v>
      </c>
      <c r="BF52" s="366" t="s">
        <v>7</v>
      </c>
      <c r="BG52" s="366" t="s">
        <v>7</v>
      </c>
      <c r="BH52" s="366" t="s">
        <v>7</v>
      </c>
      <c r="BI52" s="366" t="s">
        <v>7</v>
      </c>
      <c r="BJ52" s="366" t="s">
        <v>7</v>
      </c>
      <c r="BK52" s="366" t="s">
        <v>7</v>
      </c>
      <c r="BL52" s="366" t="s">
        <v>7</v>
      </c>
      <c r="BM52" s="139">
        <f t="shared" si="10"/>
        <v>47</v>
      </c>
      <c r="BN52" s="199" t="str">
        <f t="shared" ca="1" si="4"/>
        <v>x</v>
      </c>
      <c r="BO52" s="199" t="str">
        <f t="shared" ca="1" si="5"/>
        <v>x</v>
      </c>
      <c r="BP52" s="9"/>
      <c r="BQ52" s="282" t="str">
        <f t="shared" si="11"/>
        <v>x</v>
      </c>
      <c r="BR52" s="282" t="str">
        <f t="shared" si="6"/>
        <v>x</v>
      </c>
      <c r="BS52" s="283" t="str">
        <f t="shared" ca="1" si="7"/>
        <v>x</v>
      </c>
      <c r="BT52" s="278" t="str">
        <f t="shared" si="3"/>
        <v>x</v>
      </c>
      <c r="BU52" s="278" t="str">
        <f t="shared" ca="1" si="8"/>
        <v>x</v>
      </c>
      <c r="BV52" s="278" t="str">
        <f t="shared" si="9"/>
        <v>x</v>
      </c>
    </row>
    <row r="53" spans="1:74" ht="13.5" thickBot="1" x14ac:dyDescent="0.25">
      <c r="A53" s="92" t="s">
        <v>70</v>
      </c>
      <c r="B53" s="128" t="s">
        <v>7</v>
      </c>
      <c r="C53" s="128" t="s">
        <v>7</v>
      </c>
      <c r="D53" s="375" t="s">
        <v>7</v>
      </c>
      <c r="E53" s="366" t="s">
        <v>7</v>
      </c>
      <c r="F53" s="366" t="s">
        <v>7</v>
      </c>
      <c r="G53" s="366" t="s">
        <v>7</v>
      </c>
      <c r="H53" s="366" t="s">
        <v>7</v>
      </c>
      <c r="I53" s="366" t="s">
        <v>7</v>
      </c>
      <c r="J53" s="366" t="s">
        <v>7</v>
      </c>
      <c r="K53" s="366" t="s">
        <v>7</v>
      </c>
      <c r="L53" s="366" t="s">
        <v>7</v>
      </c>
      <c r="M53" s="366" t="s">
        <v>7</v>
      </c>
      <c r="N53" s="366" t="s">
        <v>7</v>
      </c>
      <c r="O53" s="366" t="s">
        <v>7</v>
      </c>
      <c r="P53" s="366" t="s">
        <v>7</v>
      </c>
      <c r="Q53" s="366" t="s">
        <v>7</v>
      </c>
      <c r="R53" s="366" t="s">
        <v>7</v>
      </c>
      <c r="S53" s="366" t="s">
        <v>7</v>
      </c>
      <c r="T53" s="366" t="s">
        <v>7</v>
      </c>
      <c r="U53" s="366" t="s">
        <v>7</v>
      </c>
      <c r="V53" s="366" t="s">
        <v>7</v>
      </c>
      <c r="W53" s="366" t="s">
        <v>7</v>
      </c>
      <c r="X53" s="366" t="s">
        <v>7</v>
      </c>
      <c r="Y53" s="366" t="s">
        <v>7</v>
      </c>
      <c r="Z53" s="366" t="s">
        <v>7</v>
      </c>
      <c r="AA53" s="366" t="s">
        <v>7</v>
      </c>
      <c r="AB53" s="366" t="s">
        <v>7</v>
      </c>
      <c r="AC53" s="366" t="s">
        <v>7</v>
      </c>
      <c r="AD53" s="366" t="s">
        <v>7</v>
      </c>
      <c r="AE53" s="366" t="s">
        <v>7</v>
      </c>
      <c r="AF53" s="366" t="s">
        <v>7</v>
      </c>
      <c r="AG53" s="366" t="s">
        <v>7</v>
      </c>
      <c r="AH53" s="366" t="s">
        <v>7</v>
      </c>
      <c r="AI53" s="366" t="s">
        <v>7</v>
      </c>
      <c r="AJ53" s="366" t="s">
        <v>7</v>
      </c>
      <c r="AK53" s="366" t="s">
        <v>7</v>
      </c>
      <c r="AL53" s="366" t="s">
        <v>7</v>
      </c>
      <c r="AM53" s="366" t="s">
        <v>7</v>
      </c>
      <c r="AN53" s="366" t="s">
        <v>7</v>
      </c>
      <c r="AO53" s="366" t="s">
        <v>7</v>
      </c>
      <c r="AP53" s="366" t="s">
        <v>7</v>
      </c>
      <c r="AQ53" s="366" t="s">
        <v>7</v>
      </c>
      <c r="AR53" s="366" t="s">
        <v>7</v>
      </c>
      <c r="AS53" s="366" t="s">
        <v>7</v>
      </c>
      <c r="AT53" s="366" t="s">
        <v>7</v>
      </c>
      <c r="AU53" s="366" t="s">
        <v>7</v>
      </c>
      <c r="AV53" s="366" t="s">
        <v>7</v>
      </c>
      <c r="AW53" s="366" t="s">
        <v>7</v>
      </c>
      <c r="AX53" s="366" t="s">
        <v>7</v>
      </c>
      <c r="AY53" s="366" t="s">
        <v>7</v>
      </c>
      <c r="AZ53" s="366" t="s">
        <v>7</v>
      </c>
      <c r="BA53" s="366" t="s">
        <v>7</v>
      </c>
      <c r="BB53" s="366" t="s">
        <v>7</v>
      </c>
      <c r="BC53" s="366" t="s">
        <v>7</v>
      </c>
      <c r="BD53" s="366" t="s">
        <v>7</v>
      </c>
      <c r="BE53" s="366" t="s">
        <v>7</v>
      </c>
      <c r="BF53" s="366" t="s">
        <v>7</v>
      </c>
      <c r="BG53" s="366" t="s">
        <v>7</v>
      </c>
      <c r="BH53" s="366" t="s">
        <v>7</v>
      </c>
      <c r="BI53" s="366" t="s">
        <v>7</v>
      </c>
      <c r="BJ53" s="366" t="s">
        <v>7</v>
      </c>
      <c r="BK53" s="366" t="s">
        <v>7</v>
      </c>
      <c r="BL53" s="366" t="s">
        <v>7</v>
      </c>
      <c r="BM53" s="139">
        <f t="shared" si="10"/>
        <v>48</v>
      </c>
      <c r="BN53" s="199" t="str">
        <f t="shared" ca="1" si="4"/>
        <v>x</v>
      </c>
      <c r="BO53" s="199" t="str">
        <f t="shared" ca="1" si="5"/>
        <v>x</v>
      </c>
      <c r="BP53" s="9"/>
      <c r="BQ53" s="282" t="str">
        <f t="shared" si="11"/>
        <v>x</v>
      </c>
      <c r="BR53" s="282" t="str">
        <f t="shared" si="6"/>
        <v>x</v>
      </c>
      <c r="BS53" s="283" t="str">
        <f t="shared" ca="1" si="7"/>
        <v>x</v>
      </c>
      <c r="BT53" s="278" t="str">
        <f t="shared" si="3"/>
        <v>x</v>
      </c>
      <c r="BU53" s="278" t="str">
        <f t="shared" ca="1" si="8"/>
        <v>x</v>
      </c>
      <c r="BV53" s="278" t="str">
        <f t="shared" si="9"/>
        <v>x</v>
      </c>
    </row>
    <row r="54" spans="1:74" ht="13.5" thickBot="1" x14ac:dyDescent="0.25">
      <c r="A54" s="92" t="s">
        <v>70</v>
      </c>
      <c r="B54" s="128" t="s">
        <v>7</v>
      </c>
      <c r="C54" s="128" t="s">
        <v>7</v>
      </c>
      <c r="D54" s="375" t="s">
        <v>7</v>
      </c>
      <c r="E54" s="366" t="s">
        <v>7</v>
      </c>
      <c r="F54" s="366" t="s">
        <v>7</v>
      </c>
      <c r="G54" s="366" t="s">
        <v>7</v>
      </c>
      <c r="H54" s="366" t="s">
        <v>7</v>
      </c>
      <c r="I54" s="366" t="s">
        <v>7</v>
      </c>
      <c r="J54" s="366" t="s">
        <v>7</v>
      </c>
      <c r="K54" s="366" t="s">
        <v>7</v>
      </c>
      <c r="L54" s="366" t="s">
        <v>7</v>
      </c>
      <c r="M54" s="366" t="s">
        <v>7</v>
      </c>
      <c r="N54" s="366" t="s">
        <v>7</v>
      </c>
      <c r="O54" s="366" t="s">
        <v>7</v>
      </c>
      <c r="P54" s="366" t="s">
        <v>7</v>
      </c>
      <c r="Q54" s="366" t="s">
        <v>7</v>
      </c>
      <c r="R54" s="366" t="s">
        <v>7</v>
      </c>
      <c r="S54" s="366" t="s">
        <v>7</v>
      </c>
      <c r="T54" s="366" t="s">
        <v>7</v>
      </c>
      <c r="U54" s="366" t="s">
        <v>7</v>
      </c>
      <c r="V54" s="366" t="s">
        <v>7</v>
      </c>
      <c r="W54" s="366" t="s">
        <v>7</v>
      </c>
      <c r="X54" s="366" t="s">
        <v>7</v>
      </c>
      <c r="Y54" s="366" t="s">
        <v>7</v>
      </c>
      <c r="Z54" s="366" t="s">
        <v>7</v>
      </c>
      <c r="AA54" s="366" t="s">
        <v>7</v>
      </c>
      <c r="AB54" s="366" t="s">
        <v>7</v>
      </c>
      <c r="AC54" s="366" t="s">
        <v>7</v>
      </c>
      <c r="AD54" s="366" t="s">
        <v>7</v>
      </c>
      <c r="AE54" s="366" t="s">
        <v>7</v>
      </c>
      <c r="AF54" s="366" t="s">
        <v>7</v>
      </c>
      <c r="AG54" s="366" t="s">
        <v>7</v>
      </c>
      <c r="AH54" s="366" t="s">
        <v>7</v>
      </c>
      <c r="AI54" s="366" t="s">
        <v>7</v>
      </c>
      <c r="AJ54" s="366" t="s">
        <v>7</v>
      </c>
      <c r="AK54" s="366" t="s">
        <v>7</v>
      </c>
      <c r="AL54" s="366" t="s">
        <v>7</v>
      </c>
      <c r="AM54" s="366" t="s">
        <v>7</v>
      </c>
      <c r="AN54" s="366" t="s">
        <v>7</v>
      </c>
      <c r="AO54" s="366" t="s">
        <v>7</v>
      </c>
      <c r="AP54" s="366" t="s">
        <v>7</v>
      </c>
      <c r="AQ54" s="366" t="s">
        <v>7</v>
      </c>
      <c r="AR54" s="366" t="s">
        <v>7</v>
      </c>
      <c r="AS54" s="366" t="s">
        <v>7</v>
      </c>
      <c r="AT54" s="366" t="s">
        <v>7</v>
      </c>
      <c r="AU54" s="366" t="s">
        <v>7</v>
      </c>
      <c r="AV54" s="366" t="s">
        <v>7</v>
      </c>
      <c r="AW54" s="366" t="s">
        <v>7</v>
      </c>
      <c r="AX54" s="366" t="s">
        <v>7</v>
      </c>
      <c r="AY54" s="366" t="s">
        <v>7</v>
      </c>
      <c r="AZ54" s="366" t="s">
        <v>7</v>
      </c>
      <c r="BA54" s="366" t="s">
        <v>7</v>
      </c>
      <c r="BB54" s="366" t="s">
        <v>7</v>
      </c>
      <c r="BC54" s="366" t="s">
        <v>7</v>
      </c>
      <c r="BD54" s="366" t="s">
        <v>7</v>
      </c>
      <c r="BE54" s="366" t="s">
        <v>7</v>
      </c>
      <c r="BF54" s="366" t="s">
        <v>7</v>
      </c>
      <c r="BG54" s="366" t="s">
        <v>7</v>
      </c>
      <c r="BH54" s="366" t="s">
        <v>7</v>
      </c>
      <c r="BI54" s="366" t="s">
        <v>7</v>
      </c>
      <c r="BJ54" s="366" t="s">
        <v>7</v>
      </c>
      <c r="BK54" s="366" t="s">
        <v>7</v>
      </c>
      <c r="BL54" s="366" t="s">
        <v>7</v>
      </c>
      <c r="BM54" s="139">
        <f t="shared" si="10"/>
        <v>49</v>
      </c>
      <c r="BN54" s="199" t="str">
        <f t="shared" ca="1" si="4"/>
        <v>x</v>
      </c>
      <c r="BO54" s="199" t="str">
        <f t="shared" ca="1" si="5"/>
        <v>x</v>
      </c>
      <c r="BP54" s="9"/>
      <c r="BQ54" s="282" t="str">
        <f t="shared" si="11"/>
        <v>x</v>
      </c>
      <c r="BR54" s="282" t="str">
        <f t="shared" si="6"/>
        <v>x</v>
      </c>
      <c r="BS54" s="283" t="str">
        <f t="shared" ca="1" si="7"/>
        <v>x</v>
      </c>
      <c r="BT54" s="278" t="str">
        <f t="shared" si="3"/>
        <v>x</v>
      </c>
      <c r="BU54" s="278" t="str">
        <f t="shared" ca="1" si="8"/>
        <v>x</v>
      </c>
      <c r="BV54" s="278" t="str">
        <f t="shared" si="9"/>
        <v>x</v>
      </c>
    </row>
    <row r="55" spans="1:74" ht="13.5" thickBot="1" x14ac:dyDescent="0.25">
      <c r="A55" s="92" t="s">
        <v>70</v>
      </c>
      <c r="B55" s="128" t="s">
        <v>7</v>
      </c>
      <c r="C55" s="128" t="s">
        <v>7</v>
      </c>
      <c r="D55" s="375" t="s">
        <v>7</v>
      </c>
      <c r="E55" s="366" t="s">
        <v>7</v>
      </c>
      <c r="F55" s="366" t="s">
        <v>7</v>
      </c>
      <c r="G55" s="366" t="s">
        <v>7</v>
      </c>
      <c r="H55" s="366" t="s">
        <v>7</v>
      </c>
      <c r="I55" s="366" t="s">
        <v>7</v>
      </c>
      <c r="J55" s="366" t="s">
        <v>7</v>
      </c>
      <c r="K55" s="366" t="s">
        <v>7</v>
      </c>
      <c r="L55" s="366" t="s">
        <v>7</v>
      </c>
      <c r="M55" s="366" t="s">
        <v>7</v>
      </c>
      <c r="N55" s="366" t="s">
        <v>7</v>
      </c>
      <c r="O55" s="366" t="s">
        <v>7</v>
      </c>
      <c r="P55" s="366" t="s">
        <v>7</v>
      </c>
      <c r="Q55" s="366" t="s">
        <v>7</v>
      </c>
      <c r="R55" s="366" t="s">
        <v>7</v>
      </c>
      <c r="S55" s="366" t="s">
        <v>7</v>
      </c>
      <c r="T55" s="366" t="s">
        <v>7</v>
      </c>
      <c r="U55" s="366" t="s">
        <v>7</v>
      </c>
      <c r="V55" s="366" t="s">
        <v>7</v>
      </c>
      <c r="W55" s="366" t="s">
        <v>7</v>
      </c>
      <c r="X55" s="366" t="s">
        <v>7</v>
      </c>
      <c r="Y55" s="366" t="s">
        <v>7</v>
      </c>
      <c r="Z55" s="366" t="s">
        <v>7</v>
      </c>
      <c r="AA55" s="366" t="s">
        <v>7</v>
      </c>
      <c r="AB55" s="366" t="s">
        <v>7</v>
      </c>
      <c r="AC55" s="366" t="s">
        <v>7</v>
      </c>
      <c r="AD55" s="366" t="s">
        <v>7</v>
      </c>
      <c r="AE55" s="366" t="s">
        <v>7</v>
      </c>
      <c r="AF55" s="366" t="s">
        <v>7</v>
      </c>
      <c r="AG55" s="366" t="s">
        <v>7</v>
      </c>
      <c r="AH55" s="366" t="s">
        <v>7</v>
      </c>
      <c r="AI55" s="366" t="s">
        <v>7</v>
      </c>
      <c r="AJ55" s="366" t="s">
        <v>7</v>
      </c>
      <c r="AK55" s="366" t="s">
        <v>7</v>
      </c>
      <c r="AL55" s="366" t="s">
        <v>7</v>
      </c>
      <c r="AM55" s="366" t="s">
        <v>7</v>
      </c>
      <c r="AN55" s="366" t="s">
        <v>7</v>
      </c>
      <c r="AO55" s="366" t="s">
        <v>7</v>
      </c>
      <c r="AP55" s="366" t="s">
        <v>7</v>
      </c>
      <c r="AQ55" s="366" t="s">
        <v>7</v>
      </c>
      <c r="AR55" s="366" t="s">
        <v>7</v>
      </c>
      <c r="AS55" s="366" t="s">
        <v>7</v>
      </c>
      <c r="AT55" s="366" t="s">
        <v>7</v>
      </c>
      <c r="AU55" s="366" t="s">
        <v>7</v>
      </c>
      <c r="AV55" s="366" t="s">
        <v>7</v>
      </c>
      <c r="AW55" s="366" t="s">
        <v>7</v>
      </c>
      <c r="AX55" s="366" t="s">
        <v>7</v>
      </c>
      <c r="AY55" s="366" t="s">
        <v>7</v>
      </c>
      <c r="AZ55" s="366" t="s">
        <v>7</v>
      </c>
      <c r="BA55" s="366" t="s">
        <v>7</v>
      </c>
      <c r="BB55" s="366" t="s">
        <v>7</v>
      </c>
      <c r="BC55" s="366" t="s">
        <v>7</v>
      </c>
      <c r="BD55" s="366" t="s">
        <v>7</v>
      </c>
      <c r="BE55" s="366" t="s">
        <v>7</v>
      </c>
      <c r="BF55" s="366" t="s">
        <v>7</v>
      </c>
      <c r="BG55" s="366" t="s">
        <v>7</v>
      </c>
      <c r="BH55" s="366" t="s">
        <v>7</v>
      </c>
      <c r="BI55" s="366" t="s">
        <v>7</v>
      </c>
      <c r="BJ55" s="366" t="s">
        <v>7</v>
      </c>
      <c r="BK55" s="366" t="s">
        <v>7</v>
      </c>
      <c r="BL55" s="366" t="s">
        <v>7</v>
      </c>
      <c r="BM55" s="139">
        <f t="shared" si="10"/>
        <v>50</v>
      </c>
      <c r="BN55" s="199" t="str">
        <f t="shared" ca="1" si="4"/>
        <v>x</v>
      </c>
      <c r="BO55" s="199" t="str">
        <f t="shared" ca="1" si="5"/>
        <v>x</v>
      </c>
      <c r="BP55" s="9"/>
      <c r="BQ55" s="282" t="str">
        <f t="shared" si="11"/>
        <v>x</v>
      </c>
      <c r="BR55" s="282" t="str">
        <f t="shared" si="6"/>
        <v>x</v>
      </c>
      <c r="BS55" s="283" t="str">
        <f t="shared" ca="1" si="7"/>
        <v>x</v>
      </c>
      <c r="BT55" s="278" t="str">
        <f t="shared" si="3"/>
        <v>x</v>
      </c>
      <c r="BU55" s="278" t="str">
        <f t="shared" ca="1" si="8"/>
        <v>x</v>
      </c>
      <c r="BV55" s="278" t="str">
        <f t="shared" si="9"/>
        <v>x</v>
      </c>
    </row>
    <row r="56" spans="1:74" ht="13.5" thickBot="1" x14ac:dyDescent="0.25">
      <c r="A56" s="92" t="s">
        <v>70</v>
      </c>
      <c r="B56" s="128" t="s">
        <v>7</v>
      </c>
      <c r="C56" s="128" t="s">
        <v>7</v>
      </c>
      <c r="D56" s="375" t="s">
        <v>7</v>
      </c>
      <c r="E56" s="366" t="s">
        <v>7</v>
      </c>
      <c r="F56" s="366" t="s">
        <v>7</v>
      </c>
      <c r="G56" s="366" t="s">
        <v>7</v>
      </c>
      <c r="H56" s="366" t="s">
        <v>7</v>
      </c>
      <c r="I56" s="366" t="s">
        <v>7</v>
      </c>
      <c r="J56" s="366" t="s">
        <v>7</v>
      </c>
      <c r="K56" s="366" t="s">
        <v>7</v>
      </c>
      <c r="L56" s="366" t="s">
        <v>7</v>
      </c>
      <c r="M56" s="366" t="s">
        <v>7</v>
      </c>
      <c r="N56" s="366" t="s">
        <v>7</v>
      </c>
      <c r="O56" s="366" t="s">
        <v>7</v>
      </c>
      <c r="P56" s="366" t="s">
        <v>7</v>
      </c>
      <c r="Q56" s="366" t="s">
        <v>7</v>
      </c>
      <c r="R56" s="366" t="s">
        <v>7</v>
      </c>
      <c r="S56" s="366" t="s">
        <v>7</v>
      </c>
      <c r="T56" s="366" t="s">
        <v>7</v>
      </c>
      <c r="U56" s="366" t="s">
        <v>7</v>
      </c>
      <c r="V56" s="366" t="s">
        <v>7</v>
      </c>
      <c r="W56" s="366" t="s">
        <v>7</v>
      </c>
      <c r="X56" s="366" t="s">
        <v>7</v>
      </c>
      <c r="Y56" s="366" t="s">
        <v>7</v>
      </c>
      <c r="Z56" s="366" t="s">
        <v>7</v>
      </c>
      <c r="AA56" s="366" t="s">
        <v>7</v>
      </c>
      <c r="AB56" s="366" t="s">
        <v>7</v>
      </c>
      <c r="AC56" s="366" t="s">
        <v>7</v>
      </c>
      <c r="AD56" s="366" t="s">
        <v>7</v>
      </c>
      <c r="AE56" s="366" t="s">
        <v>7</v>
      </c>
      <c r="AF56" s="366" t="s">
        <v>7</v>
      </c>
      <c r="AG56" s="366" t="s">
        <v>7</v>
      </c>
      <c r="AH56" s="366" t="s">
        <v>7</v>
      </c>
      <c r="AI56" s="366" t="s">
        <v>7</v>
      </c>
      <c r="AJ56" s="366" t="s">
        <v>7</v>
      </c>
      <c r="AK56" s="366" t="s">
        <v>7</v>
      </c>
      <c r="AL56" s="366" t="s">
        <v>7</v>
      </c>
      <c r="AM56" s="366" t="s">
        <v>7</v>
      </c>
      <c r="AN56" s="366" t="s">
        <v>7</v>
      </c>
      <c r="AO56" s="366" t="s">
        <v>7</v>
      </c>
      <c r="AP56" s="366" t="s">
        <v>7</v>
      </c>
      <c r="AQ56" s="366" t="s">
        <v>7</v>
      </c>
      <c r="AR56" s="366" t="s">
        <v>7</v>
      </c>
      <c r="AS56" s="366" t="s">
        <v>7</v>
      </c>
      <c r="AT56" s="366" t="s">
        <v>7</v>
      </c>
      <c r="AU56" s="366" t="s">
        <v>7</v>
      </c>
      <c r="AV56" s="366" t="s">
        <v>7</v>
      </c>
      <c r="AW56" s="366" t="s">
        <v>7</v>
      </c>
      <c r="AX56" s="366" t="s">
        <v>7</v>
      </c>
      <c r="AY56" s="366" t="s">
        <v>7</v>
      </c>
      <c r="AZ56" s="366" t="s">
        <v>7</v>
      </c>
      <c r="BA56" s="366" t="s">
        <v>7</v>
      </c>
      <c r="BB56" s="366" t="s">
        <v>7</v>
      </c>
      <c r="BC56" s="366" t="s">
        <v>7</v>
      </c>
      <c r="BD56" s="366" t="s">
        <v>7</v>
      </c>
      <c r="BE56" s="366" t="s">
        <v>7</v>
      </c>
      <c r="BF56" s="366" t="s">
        <v>7</v>
      </c>
      <c r="BG56" s="366" t="s">
        <v>7</v>
      </c>
      <c r="BH56" s="366" t="s">
        <v>7</v>
      </c>
      <c r="BI56" s="366" t="s">
        <v>7</v>
      </c>
      <c r="BJ56" s="366" t="s">
        <v>7</v>
      </c>
      <c r="BK56" s="366" t="s">
        <v>7</v>
      </c>
      <c r="BL56" s="366" t="s">
        <v>7</v>
      </c>
      <c r="BM56" s="139">
        <f t="shared" si="10"/>
        <v>51</v>
      </c>
      <c r="BN56" s="199" t="str">
        <f t="shared" ca="1" si="4"/>
        <v>x</v>
      </c>
      <c r="BO56" s="199" t="str">
        <f t="shared" ca="1" si="5"/>
        <v>x</v>
      </c>
      <c r="BP56" s="9"/>
      <c r="BQ56" s="282" t="str">
        <f t="shared" si="11"/>
        <v>x</v>
      </c>
      <c r="BR56" s="282" t="str">
        <f t="shared" si="6"/>
        <v>x</v>
      </c>
      <c r="BS56" s="283" t="str">
        <f t="shared" ca="1" si="7"/>
        <v>x</v>
      </c>
      <c r="BT56" s="278" t="str">
        <f t="shared" si="3"/>
        <v>x</v>
      </c>
      <c r="BU56" s="278" t="str">
        <f t="shared" ca="1" si="8"/>
        <v>x</v>
      </c>
      <c r="BV56" s="278" t="str">
        <f t="shared" si="9"/>
        <v>x</v>
      </c>
    </row>
    <row r="57" spans="1:74" ht="13.5" thickBot="1" x14ac:dyDescent="0.25">
      <c r="A57" s="92" t="s">
        <v>70</v>
      </c>
      <c r="B57" s="128" t="s">
        <v>7</v>
      </c>
      <c r="C57" s="128" t="s">
        <v>7</v>
      </c>
      <c r="D57" s="375" t="s">
        <v>7</v>
      </c>
      <c r="E57" s="366" t="s">
        <v>7</v>
      </c>
      <c r="F57" s="366" t="s">
        <v>7</v>
      </c>
      <c r="G57" s="366" t="s">
        <v>7</v>
      </c>
      <c r="H57" s="366" t="s">
        <v>7</v>
      </c>
      <c r="I57" s="366" t="s">
        <v>7</v>
      </c>
      <c r="J57" s="366" t="s">
        <v>7</v>
      </c>
      <c r="K57" s="366" t="s">
        <v>7</v>
      </c>
      <c r="L57" s="366" t="s">
        <v>7</v>
      </c>
      <c r="M57" s="366" t="s">
        <v>7</v>
      </c>
      <c r="N57" s="366" t="s">
        <v>7</v>
      </c>
      <c r="O57" s="366" t="s">
        <v>7</v>
      </c>
      <c r="P57" s="366" t="s">
        <v>7</v>
      </c>
      <c r="Q57" s="366" t="s">
        <v>7</v>
      </c>
      <c r="R57" s="366" t="s">
        <v>7</v>
      </c>
      <c r="S57" s="366" t="s">
        <v>7</v>
      </c>
      <c r="T57" s="366" t="s">
        <v>7</v>
      </c>
      <c r="U57" s="366" t="s">
        <v>7</v>
      </c>
      <c r="V57" s="366" t="s">
        <v>7</v>
      </c>
      <c r="W57" s="366" t="s">
        <v>7</v>
      </c>
      <c r="X57" s="366" t="s">
        <v>7</v>
      </c>
      <c r="Y57" s="366" t="s">
        <v>7</v>
      </c>
      <c r="Z57" s="366" t="s">
        <v>7</v>
      </c>
      <c r="AA57" s="366" t="s">
        <v>7</v>
      </c>
      <c r="AB57" s="366" t="s">
        <v>7</v>
      </c>
      <c r="AC57" s="366" t="s">
        <v>7</v>
      </c>
      <c r="AD57" s="366" t="s">
        <v>7</v>
      </c>
      <c r="AE57" s="366" t="s">
        <v>7</v>
      </c>
      <c r="AF57" s="366" t="s">
        <v>7</v>
      </c>
      <c r="AG57" s="366" t="s">
        <v>7</v>
      </c>
      <c r="AH57" s="366" t="s">
        <v>7</v>
      </c>
      <c r="AI57" s="366" t="s">
        <v>7</v>
      </c>
      <c r="AJ57" s="366" t="s">
        <v>7</v>
      </c>
      <c r="AK57" s="366" t="s">
        <v>7</v>
      </c>
      <c r="AL57" s="366" t="s">
        <v>7</v>
      </c>
      <c r="AM57" s="366" t="s">
        <v>7</v>
      </c>
      <c r="AN57" s="366" t="s">
        <v>7</v>
      </c>
      <c r="AO57" s="366" t="s">
        <v>7</v>
      </c>
      <c r="AP57" s="366" t="s">
        <v>7</v>
      </c>
      <c r="AQ57" s="366" t="s">
        <v>7</v>
      </c>
      <c r="AR57" s="366" t="s">
        <v>7</v>
      </c>
      <c r="AS57" s="366" t="s">
        <v>7</v>
      </c>
      <c r="AT57" s="366" t="s">
        <v>7</v>
      </c>
      <c r="AU57" s="366" t="s">
        <v>7</v>
      </c>
      <c r="AV57" s="366" t="s">
        <v>7</v>
      </c>
      <c r="AW57" s="366" t="s">
        <v>7</v>
      </c>
      <c r="AX57" s="366" t="s">
        <v>7</v>
      </c>
      <c r="AY57" s="366" t="s">
        <v>7</v>
      </c>
      <c r="AZ57" s="366" t="s">
        <v>7</v>
      </c>
      <c r="BA57" s="366" t="s">
        <v>7</v>
      </c>
      <c r="BB57" s="366" t="s">
        <v>7</v>
      </c>
      <c r="BC57" s="366" t="s">
        <v>7</v>
      </c>
      <c r="BD57" s="366" t="s">
        <v>7</v>
      </c>
      <c r="BE57" s="366" t="s">
        <v>7</v>
      </c>
      <c r="BF57" s="366" t="s">
        <v>7</v>
      </c>
      <c r="BG57" s="366" t="s">
        <v>7</v>
      </c>
      <c r="BH57" s="366" t="s">
        <v>7</v>
      </c>
      <c r="BI57" s="366" t="s">
        <v>7</v>
      </c>
      <c r="BJ57" s="366" t="s">
        <v>7</v>
      </c>
      <c r="BK57" s="366" t="s">
        <v>7</v>
      </c>
      <c r="BL57" s="366" t="s">
        <v>7</v>
      </c>
      <c r="BM57" s="139">
        <f t="shared" si="10"/>
        <v>52</v>
      </c>
      <c r="BN57" s="199" t="str">
        <f t="shared" ca="1" si="4"/>
        <v>x</v>
      </c>
      <c r="BO57" s="199" t="str">
        <f t="shared" ca="1" si="5"/>
        <v>x</v>
      </c>
      <c r="BP57" s="9"/>
      <c r="BQ57" s="282" t="str">
        <f t="shared" si="11"/>
        <v>x</v>
      </c>
      <c r="BR57" s="282" t="str">
        <f t="shared" si="6"/>
        <v>x</v>
      </c>
      <c r="BS57" s="283" t="str">
        <f t="shared" ca="1" si="7"/>
        <v>x</v>
      </c>
      <c r="BT57" s="278" t="str">
        <f t="shared" si="3"/>
        <v>x</v>
      </c>
      <c r="BU57" s="278" t="str">
        <f t="shared" ca="1" si="8"/>
        <v>x</v>
      </c>
      <c r="BV57" s="278" t="str">
        <f t="shared" si="9"/>
        <v>x</v>
      </c>
    </row>
    <row r="58" spans="1:74" ht="13.5" thickBot="1" x14ac:dyDescent="0.25">
      <c r="A58" s="92" t="s">
        <v>70</v>
      </c>
      <c r="B58" s="128" t="s">
        <v>7</v>
      </c>
      <c r="C58" s="128" t="s">
        <v>7</v>
      </c>
      <c r="D58" s="375" t="s">
        <v>7</v>
      </c>
      <c r="E58" s="366" t="s">
        <v>7</v>
      </c>
      <c r="F58" s="366" t="s">
        <v>7</v>
      </c>
      <c r="G58" s="366" t="s">
        <v>7</v>
      </c>
      <c r="H58" s="366" t="s">
        <v>7</v>
      </c>
      <c r="I58" s="366" t="s">
        <v>7</v>
      </c>
      <c r="J58" s="366" t="s">
        <v>7</v>
      </c>
      <c r="K58" s="366" t="s">
        <v>7</v>
      </c>
      <c r="L58" s="366" t="s">
        <v>7</v>
      </c>
      <c r="M58" s="366" t="s">
        <v>7</v>
      </c>
      <c r="N58" s="366" t="s">
        <v>7</v>
      </c>
      <c r="O58" s="366" t="s">
        <v>7</v>
      </c>
      <c r="P58" s="366" t="s">
        <v>7</v>
      </c>
      <c r="Q58" s="366" t="s">
        <v>7</v>
      </c>
      <c r="R58" s="366" t="s">
        <v>7</v>
      </c>
      <c r="S58" s="366" t="s">
        <v>7</v>
      </c>
      <c r="T58" s="366" t="s">
        <v>7</v>
      </c>
      <c r="U58" s="366" t="s">
        <v>7</v>
      </c>
      <c r="V58" s="366" t="s">
        <v>7</v>
      </c>
      <c r="W58" s="366" t="s">
        <v>7</v>
      </c>
      <c r="X58" s="366" t="s">
        <v>7</v>
      </c>
      <c r="Y58" s="366" t="s">
        <v>7</v>
      </c>
      <c r="Z58" s="366" t="s">
        <v>7</v>
      </c>
      <c r="AA58" s="366" t="s">
        <v>7</v>
      </c>
      <c r="AB58" s="366" t="s">
        <v>7</v>
      </c>
      <c r="AC58" s="366" t="s">
        <v>7</v>
      </c>
      <c r="AD58" s="366" t="s">
        <v>7</v>
      </c>
      <c r="AE58" s="366" t="s">
        <v>7</v>
      </c>
      <c r="AF58" s="366" t="s">
        <v>7</v>
      </c>
      <c r="AG58" s="366" t="s">
        <v>7</v>
      </c>
      <c r="AH58" s="366" t="s">
        <v>7</v>
      </c>
      <c r="AI58" s="366" t="s">
        <v>7</v>
      </c>
      <c r="AJ58" s="366" t="s">
        <v>7</v>
      </c>
      <c r="AK58" s="366" t="s">
        <v>7</v>
      </c>
      <c r="AL58" s="366" t="s">
        <v>7</v>
      </c>
      <c r="AM58" s="366" t="s">
        <v>7</v>
      </c>
      <c r="AN58" s="366" t="s">
        <v>7</v>
      </c>
      <c r="AO58" s="366" t="s">
        <v>7</v>
      </c>
      <c r="AP58" s="366" t="s">
        <v>7</v>
      </c>
      <c r="AQ58" s="366" t="s">
        <v>7</v>
      </c>
      <c r="AR58" s="366" t="s">
        <v>7</v>
      </c>
      <c r="AS58" s="366" t="s">
        <v>7</v>
      </c>
      <c r="AT58" s="366" t="s">
        <v>7</v>
      </c>
      <c r="AU58" s="366" t="s">
        <v>7</v>
      </c>
      <c r="AV58" s="366" t="s">
        <v>7</v>
      </c>
      <c r="AW58" s="366" t="s">
        <v>7</v>
      </c>
      <c r="AX58" s="366" t="s">
        <v>7</v>
      </c>
      <c r="AY58" s="366" t="s">
        <v>7</v>
      </c>
      <c r="AZ58" s="366" t="s">
        <v>7</v>
      </c>
      <c r="BA58" s="366" t="s">
        <v>7</v>
      </c>
      <c r="BB58" s="366" t="s">
        <v>7</v>
      </c>
      <c r="BC58" s="366" t="s">
        <v>7</v>
      </c>
      <c r="BD58" s="366" t="s">
        <v>7</v>
      </c>
      <c r="BE58" s="366" t="s">
        <v>7</v>
      </c>
      <c r="BF58" s="366" t="s">
        <v>7</v>
      </c>
      <c r="BG58" s="366" t="s">
        <v>7</v>
      </c>
      <c r="BH58" s="366" t="s">
        <v>7</v>
      </c>
      <c r="BI58" s="366" t="s">
        <v>7</v>
      </c>
      <c r="BJ58" s="366" t="s">
        <v>7</v>
      </c>
      <c r="BK58" s="366" t="s">
        <v>7</v>
      </c>
      <c r="BL58" s="366" t="s">
        <v>7</v>
      </c>
      <c r="BM58" s="139">
        <f t="shared" si="10"/>
        <v>53</v>
      </c>
      <c r="BN58" s="199" t="str">
        <f t="shared" ca="1" si="4"/>
        <v>x</v>
      </c>
      <c r="BO58" s="199" t="str">
        <f t="shared" ca="1" si="5"/>
        <v>x</v>
      </c>
      <c r="BP58" s="9"/>
      <c r="BQ58" s="282" t="str">
        <f t="shared" si="11"/>
        <v>x</v>
      </c>
      <c r="BR58" s="282" t="str">
        <f t="shared" si="6"/>
        <v>x</v>
      </c>
      <c r="BS58" s="283" t="str">
        <f t="shared" ca="1" si="7"/>
        <v>x</v>
      </c>
      <c r="BT58" s="278" t="str">
        <f t="shared" si="3"/>
        <v>x</v>
      </c>
      <c r="BU58" s="278" t="str">
        <f t="shared" ca="1" si="8"/>
        <v>x</v>
      </c>
      <c r="BV58" s="278" t="str">
        <f t="shared" si="9"/>
        <v>x</v>
      </c>
    </row>
    <row r="59" spans="1:74" ht="13.5" thickBot="1" x14ac:dyDescent="0.25">
      <c r="A59" s="92" t="s">
        <v>70</v>
      </c>
      <c r="B59" s="128" t="s">
        <v>7</v>
      </c>
      <c r="C59" s="128" t="s">
        <v>7</v>
      </c>
      <c r="D59" s="375" t="s">
        <v>7</v>
      </c>
      <c r="E59" s="366" t="s">
        <v>7</v>
      </c>
      <c r="F59" s="366" t="s">
        <v>7</v>
      </c>
      <c r="G59" s="366" t="s">
        <v>7</v>
      </c>
      <c r="H59" s="366" t="s">
        <v>7</v>
      </c>
      <c r="I59" s="366" t="s">
        <v>7</v>
      </c>
      <c r="J59" s="366" t="s">
        <v>7</v>
      </c>
      <c r="K59" s="366" t="s">
        <v>7</v>
      </c>
      <c r="L59" s="366" t="s">
        <v>7</v>
      </c>
      <c r="M59" s="366" t="s">
        <v>7</v>
      </c>
      <c r="N59" s="366" t="s">
        <v>7</v>
      </c>
      <c r="O59" s="366" t="s">
        <v>7</v>
      </c>
      <c r="P59" s="366" t="s">
        <v>7</v>
      </c>
      <c r="Q59" s="366" t="s">
        <v>7</v>
      </c>
      <c r="R59" s="366" t="s">
        <v>7</v>
      </c>
      <c r="S59" s="366" t="s">
        <v>7</v>
      </c>
      <c r="T59" s="366" t="s">
        <v>7</v>
      </c>
      <c r="U59" s="366" t="s">
        <v>7</v>
      </c>
      <c r="V59" s="366" t="s">
        <v>7</v>
      </c>
      <c r="W59" s="366" t="s">
        <v>7</v>
      </c>
      <c r="X59" s="366" t="s">
        <v>7</v>
      </c>
      <c r="Y59" s="366" t="s">
        <v>7</v>
      </c>
      <c r="Z59" s="366" t="s">
        <v>7</v>
      </c>
      <c r="AA59" s="366" t="s">
        <v>7</v>
      </c>
      <c r="AB59" s="366" t="s">
        <v>7</v>
      </c>
      <c r="AC59" s="366" t="s">
        <v>7</v>
      </c>
      <c r="AD59" s="366" t="s">
        <v>7</v>
      </c>
      <c r="AE59" s="366" t="s">
        <v>7</v>
      </c>
      <c r="AF59" s="366" t="s">
        <v>7</v>
      </c>
      <c r="AG59" s="366" t="s">
        <v>7</v>
      </c>
      <c r="AH59" s="366" t="s">
        <v>7</v>
      </c>
      <c r="AI59" s="366" t="s">
        <v>7</v>
      </c>
      <c r="AJ59" s="366" t="s">
        <v>7</v>
      </c>
      <c r="AK59" s="366" t="s">
        <v>7</v>
      </c>
      <c r="AL59" s="366" t="s">
        <v>7</v>
      </c>
      <c r="AM59" s="366" t="s">
        <v>7</v>
      </c>
      <c r="AN59" s="366" t="s">
        <v>7</v>
      </c>
      <c r="AO59" s="366" t="s">
        <v>7</v>
      </c>
      <c r="AP59" s="366" t="s">
        <v>7</v>
      </c>
      <c r="AQ59" s="366" t="s">
        <v>7</v>
      </c>
      <c r="AR59" s="366" t="s">
        <v>7</v>
      </c>
      <c r="AS59" s="366" t="s">
        <v>7</v>
      </c>
      <c r="AT59" s="366" t="s">
        <v>7</v>
      </c>
      <c r="AU59" s="366" t="s">
        <v>7</v>
      </c>
      <c r="AV59" s="366" t="s">
        <v>7</v>
      </c>
      <c r="AW59" s="366" t="s">
        <v>7</v>
      </c>
      <c r="AX59" s="366" t="s">
        <v>7</v>
      </c>
      <c r="AY59" s="366" t="s">
        <v>7</v>
      </c>
      <c r="AZ59" s="366" t="s">
        <v>7</v>
      </c>
      <c r="BA59" s="366" t="s">
        <v>7</v>
      </c>
      <c r="BB59" s="366" t="s">
        <v>7</v>
      </c>
      <c r="BC59" s="366" t="s">
        <v>7</v>
      </c>
      <c r="BD59" s="366" t="s">
        <v>7</v>
      </c>
      <c r="BE59" s="366" t="s">
        <v>7</v>
      </c>
      <c r="BF59" s="366" t="s">
        <v>7</v>
      </c>
      <c r="BG59" s="366" t="s">
        <v>7</v>
      </c>
      <c r="BH59" s="366" t="s">
        <v>7</v>
      </c>
      <c r="BI59" s="366" t="s">
        <v>7</v>
      </c>
      <c r="BJ59" s="366" t="s">
        <v>7</v>
      </c>
      <c r="BK59" s="366" t="s">
        <v>7</v>
      </c>
      <c r="BL59" s="366" t="s">
        <v>7</v>
      </c>
      <c r="BM59" s="139">
        <f t="shared" si="10"/>
        <v>54</v>
      </c>
      <c r="BN59" s="199" t="str">
        <f t="shared" ca="1" si="4"/>
        <v>x</v>
      </c>
      <c r="BO59" s="199" t="str">
        <f t="shared" ca="1" si="5"/>
        <v>x</v>
      </c>
      <c r="BP59" s="9"/>
      <c r="BQ59" s="282" t="str">
        <f t="shared" si="11"/>
        <v>x</v>
      </c>
      <c r="BR59" s="282" t="str">
        <f t="shared" si="6"/>
        <v>x</v>
      </c>
      <c r="BS59" s="283" t="str">
        <f t="shared" ca="1" si="7"/>
        <v>x</v>
      </c>
      <c r="BT59" s="278" t="str">
        <f t="shared" si="3"/>
        <v>x</v>
      </c>
      <c r="BU59" s="278" t="str">
        <f t="shared" ca="1" si="8"/>
        <v>x</v>
      </c>
      <c r="BV59" s="278" t="str">
        <f t="shared" si="9"/>
        <v>x</v>
      </c>
    </row>
    <row r="60" spans="1:74" ht="13.5" thickBot="1" x14ac:dyDescent="0.25">
      <c r="A60" s="92" t="s">
        <v>70</v>
      </c>
      <c r="B60" s="128" t="s">
        <v>7</v>
      </c>
      <c r="C60" s="128" t="s">
        <v>7</v>
      </c>
      <c r="D60" s="375" t="s">
        <v>7</v>
      </c>
      <c r="E60" s="366" t="s">
        <v>7</v>
      </c>
      <c r="F60" s="366" t="s">
        <v>7</v>
      </c>
      <c r="G60" s="366" t="s">
        <v>7</v>
      </c>
      <c r="H60" s="366" t="s">
        <v>7</v>
      </c>
      <c r="I60" s="366" t="s">
        <v>7</v>
      </c>
      <c r="J60" s="366" t="s">
        <v>7</v>
      </c>
      <c r="K60" s="366" t="s">
        <v>7</v>
      </c>
      <c r="L60" s="366" t="s">
        <v>7</v>
      </c>
      <c r="M60" s="366" t="s">
        <v>7</v>
      </c>
      <c r="N60" s="366" t="s">
        <v>7</v>
      </c>
      <c r="O60" s="366" t="s">
        <v>7</v>
      </c>
      <c r="P60" s="366" t="s">
        <v>7</v>
      </c>
      <c r="Q60" s="366" t="s">
        <v>7</v>
      </c>
      <c r="R60" s="366" t="s">
        <v>7</v>
      </c>
      <c r="S60" s="366" t="s">
        <v>7</v>
      </c>
      <c r="T60" s="366" t="s">
        <v>7</v>
      </c>
      <c r="U60" s="366" t="s">
        <v>7</v>
      </c>
      <c r="V60" s="366" t="s">
        <v>7</v>
      </c>
      <c r="W60" s="366" t="s">
        <v>7</v>
      </c>
      <c r="X60" s="366" t="s">
        <v>7</v>
      </c>
      <c r="Y60" s="366" t="s">
        <v>7</v>
      </c>
      <c r="Z60" s="366" t="s">
        <v>7</v>
      </c>
      <c r="AA60" s="366" t="s">
        <v>7</v>
      </c>
      <c r="AB60" s="366" t="s">
        <v>7</v>
      </c>
      <c r="AC60" s="366" t="s">
        <v>7</v>
      </c>
      <c r="AD60" s="366" t="s">
        <v>7</v>
      </c>
      <c r="AE60" s="366" t="s">
        <v>7</v>
      </c>
      <c r="AF60" s="366" t="s">
        <v>7</v>
      </c>
      <c r="AG60" s="366" t="s">
        <v>7</v>
      </c>
      <c r="AH60" s="366" t="s">
        <v>7</v>
      </c>
      <c r="AI60" s="366" t="s">
        <v>7</v>
      </c>
      <c r="AJ60" s="366" t="s">
        <v>7</v>
      </c>
      <c r="AK60" s="366" t="s">
        <v>7</v>
      </c>
      <c r="AL60" s="366" t="s">
        <v>7</v>
      </c>
      <c r="AM60" s="366" t="s">
        <v>7</v>
      </c>
      <c r="AN60" s="366" t="s">
        <v>7</v>
      </c>
      <c r="AO60" s="366" t="s">
        <v>7</v>
      </c>
      <c r="AP60" s="366" t="s">
        <v>7</v>
      </c>
      <c r="AQ60" s="366" t="s">
        <v>7</v>
      </c>
      <c r="AR60" s="366" t="s">
        <v>7</v>
      </c>
      <c r="AS60" s="366" t="s">
        <v>7</v>
      </c>
      <c r="AT60" s="366" t="s">
        <v>7</v>
      </c>
      <c r="AU60" s="366" t="s">
        <v>7</v>
      </c>
      <c r="AV60" s="366" t="s">
        <v>7</v>
      </c>
      <c r="AW60" s="366" t="s">
        <v>7</v>
      </c>
      <c r="AX60" s="366" t="s">
        <v>7</v>
      </c>
      <c r="AY60" s="366" t="s">
        <v>7</v>
      </c>
      <c r="AZ60" s="366" t="s">
        <v>7</v>
      </c>
      <c r="BA60" s="366" t="s">
        <v>7</v>
      </c>
      <c r="BB60" s="366" t="s">
        <v>7</v>
      </c>
      <c r="BC60" s="366" t="s">
        <v>7</v>
      </c>
      <c r="BD60" s="366" t="s">
        <v>7</v>
      </c>
      <c r="BE60" s="366" t="s">
        <v>7</v>
      </c>
      <c r="BF60" s="366" t="s">
        <v>7</v>
      </c>
      <c r="BG60" s="366" t="s">
        <v>7</v>
      </c>
      <c r="BH60" s="366" t="s">
        <v>7</v>
      </c>
      <c r="BI60" s="366" t="s">
        <v>7</v>
      </c>
      <c r="BJ60" s="366" t="s">
        <v>7</v>
      </c>
      <c r="BK60" s="366" t="s">
        <v>7</v>
      </c>
      <c r="BL60" s="366" t="s">
        <v>7</v>
      </c>
      <c r="BM60" s="139">
        <f t="shared" si="10"/>
        <v>55</v>
      </c>
      <c r="BN60" s="199" t="str">
        <f t="shared" ca="1" si="4"/>
        <v>x</v>
      </c>
      <c r="BO60" s="199" t="str">
        <f t="shared" ca="1" si="5"/>
        <v>x</v>
      </c>
      <c r="BP60" s="9"/>
      <c r="BQ60" s="282" t="str">
        <f t="shared" si="11"/>
        <v>x</v>
      </c>
      <c r="BR60" s="282" t="str">
        <f t="shared" si="6"/>
        <v>x</v>
      </c>
      <c r="BS60" s="283" t="str">
        <f t="shared" ca="1" si="7"/>
        <v>x</v>
      </c>
      <c r="BT60" s="278" t="str">
        <f t="shared" si="3"/>
        <v>x</v>
      </c>
      <c r="BU60" s="278" t="str">
        <f t="shared" ca="1" si="8"/>
        <v>x</v>
      </c>
      <c r="BV60" s="278" t="str">
        <f t="shared" si="9"/>
        <v>x</v>
      </c>
    </row>
    <row r="61" spans="1:74" ht="13.5" thickBot="1" x14ac:dyDescent="0.25">
      <c r="A61" s="92" t="s">
        <v>70</v>
      </c>
      <c r="B61" s="128" t="s">
        <v>7</v>
      </c>
      <c r="C61" s="128" t="s">
        <v>7</v>
      </c>
      <c r="D61" s="375" t="s">
        <v>7</v>
      </c>
      <c r="E61" s="366" t="s">
        <v>7</v>
      </c>
      <c r="F61" s="366" t="s">
        <v>7</v>
      </c>
      <c r="G61" s="366" t="s">
        <v>7</v>
      </c>
      <c r="H61" s="366" t="s">
        <v>7</v>
      </c>
      <c r="I61" s="366" t="s">
        <v>7</v>
      </c>
      <c r="J61" s="366" t="s">
        <v>7</v>
      </c>
      <c r="K61" s="366" t="s">
        <v>7</v>
      </c>
      <c r="L61" s="366" t="s">
        <v>7</v>
      </c>
      <c r="M61" s="366" t="s">
        <v>7</v>
      </c>
      <c r="N61" s="366" t="s">
        <v>7</v>
      </c>
      <c r="O61" s="366" t="s">
        <v>7</v>
      </c>
      <c r="P61" s="366" t="s">
        <v>7</v>
      </c>
      <c r="Q61" s="366" t="s">
        <v>7</v>
      </c>
      <c r="R61" s="366" t="s">
        <v>7</v>
      </c>
      <c r="S61" s="366" t="s">
        <v>7</v>
      </c>
      <c r="T61" s="366" t="s">
        <v>7</v>
      </c>
      <c r="U61" s="366" t="s">
        <v>7</v>
      </c>
      <c r="V61" s="366" t="s">
        <v>7</v>
      </c>
      <c r="W61" s="366" t="s">
        <v>7</v>
      </c>
      <c r="X61" s="366" t="s">
        <v>7</v>
      </c>
      <c r="Y61" s="366" t="s">
        <v>7</v>
      </c>
      <c r="Z61" s="366" t="s">
        <v>7</v>
      </c>
      <c r="AA61" s="366" t="s">
        <v>7</v>
      </c>
      <c r="AB61" s="366" t="s">
        <v>7</v>
      </c>
      <c r="AC61" s="366" t="s">
        <v>7</v>
      </c>
      <c r="AD61" s="366" t="s">
        <v>7</v>
      </c>
      <c r="AE61" s="366" t="s">
        <v>7</v>
      </c>
      <c r="AF61" s="366" t="s">
        <v>7</v>
      </c>
      <c r="AG61" s="366" t="s">
        <v>7</v>
      </c>
      <c r="AH61" s="366" t="s">
        <v>7</v>
      </c>
      <c r="AI61" s="366" t="s">
        <v>7</v>
      </c>
      <c r="AJ61" s="366" t="s">
        <v>7</v>
      </c>
      <c r="AK61" s="366" t="s">
        <v>7</v>
      </c>
      <c r="AL61" s="366" t="s">
        <v>7</v>
      </c>
      <c r="AM61" s="366" t="s">
        <v>7</v>
      </c>
      <c r="AN61" s="366" t="s">
        <v>7</v>
      </c>
      <c r="AO61" s="366" t="s">
        <v>7</v>
      </c>
      <c r="AP61" s="366" t="s">
        <v>7</v>
      </c>
      <c r="AQ61" s="366" t="s">
        <v>7</v>
      </c>
      <c r="AR61" s="366" t="s">
        <v>7</v>
      </c>
      <c r="AS61" s="366" t="s">
        <v>7</v>
      </c>
      <c r="AT61" s="366" t="s">
        <v>7</v>
      </c>
      <c r="AU61" s="366" t="s">
        <v>7</v>
      </c>
      <c r="AV61" s="366" t="s">
        <v>7</v>
      </c>
      <c r="AW61" s="366" t="s">
        <v>7</v>
      </c>
      <c r="AX61" s="366" t="s">
        <v>7</v>
      </c>
      <c r="AY61" s="366" t="s">
        <v>7</v>
      </c>
      <c r="AZ61" s="366" t="s">
        <v>7</v>
      </c>
      <c r="BA61" s="366" t="s">
        <v>7</v>
      </c>
      <c r="BB61" s="366" t="s">
        <v>7</v>
      </c>
      <c r="BC61" s="366" t="s">
        <v>7</v>
      </c>
      <c r="BD61" s="366" t="s">
        <v>7</v>
      </c>
      <c r="BE61" s="366" t="s">
        <v>7</v>
      </c>
      <c r="BF61" s="366" t="s">
        <v>7</v>
      </c>
      <c r="BG61" s="366" t="s">
        <v>7</v>
      </c>
      <c r="BH61" s="366" t="s">
        <v>7</v>
      </c>
      <c r="BI61" s="366" t="s">
        <v>7</v>
      </c>
      <c r="BJ61" s="366" t="s">
        <v>7</v>
      </c>
      <c r="BK61" s="366" t="s">
        <v>7</v>
      </c>
      <c r="BL61" s="366" t="s">
        <v>7</v>
      </c>
      <c r="BM61" s="139">
        <f t="shared" si="10"/>
        <v>56</v>
      </c>
      <c r="BN61" s="199" t="str">
        <f t="shared" ca="1" si="4"/>
        <v>x</v>
      </c>
      <c r="BO61" s="199" t="str">
        <f t="shared" ca="1" si="5"/>
        <v>x</v>
      </c>
      <c r="BP61" s="9"/>
      <c r="BQ61" s="282" t="str">
        <f t="shared" si="11"/>
        <v>x</v>
      </c>
      <c r="BR61" s="282" t="str">
        <f t="shared" si="6"/>
        <v>x</v>
      </c>
      <c r="BS61" s="283" t="str">
        <f t="shared" ca="1" si="7"/>
        <v>x</v>
      </c>
      <c r="BT61" s="278" t="str">
        <f t="shared" si="3"/>
        <v>x</v>
      </c>
      <c r="BU61" s="278" t="str">
        <f t="shared" ca="1" si="8"/>
        <v>x</v>
      </c>
      <c r="BV61" s="278" t="str">
        <f t="shared" si="9"/>
        <v>x</v>
      </c>
    </row>
    <row r="62" spans="1:74" ht="13.5" thickBot="1" x14ac:dyDescent="0.25">
      <c r="A62" s="92" t="s">
        <v>70</v>
      </c>
      <c r="B62" s="128" t="s">
        <v>7</v>
      </c>
      <c r="C62" s="128" t="s">
        <v>7</v>
      </c>
      <c r="D62" s="375" t="s">
        <v>7</v>
      </c>
      <c r="E62" s="366" t="s">
        <v>7</v>
      </c>
      <c r="F62" s="366" t="s">
        <v>7</v>
      </c>
      <c r="G62" s="366" t="s">
        <v>7</v>
      </c>
      <c r="H62" s="366" t="s">
        <v>7</v>
      </c>
      <c r="I62" s="366" t="s">
        <v>7</v>
      </c>
      <c r="J62" s="366" t="s">
        <v>7</v>
      </c>
      <c r="K62" s="366" t="s">
        <v>7</v>
      </c>
      <c r="L62" s="366" t="s">
        <v>7</v>
      </c>
      <c r="M62" s="366" t="s">
        <v>7</v>
      </c>
      <c r="N62" s="366" t="s">
        <v>7</v>
      </c>
      <c r="O62" s="366" t="s">
        <v>7</v>
      </c>
      <c r="P62" s="366" t="s">
        <v>7</v>
      </c>
      <c r="Q62" s="366" t="s">
        <v>7</v>
      </c>
      <c r="R62" s="366" t="s">
        <v>7</v>
      </c>
      <c r="S62" s="366" t="s">
        <v>7</v>
      </c>
      <c r="T62" s="366" t="s">
        <v>7</v>
      </c>
      <c r="U62" s="366" t="s">
        <v>7</v>
      </c>
      <c r="V62" s="366" t="s">
        <v>7</v>
      </c>
      <c r="W62" s="366" t="s">
        <v>7</v>
      </c>
      <c r="X62" s="366" t="s">
        <v>7</v>
      </c>
      <c r="Y62" s="366" t="s">
        <v>7</v>
      </c>
      <c r="Z62" s="366" t="s">
        <v>7</v>
      </c>
      <c r="AA62" s="366" t="s">
        <v>7</v>
      </c>
      <c r="AB62" s="366" t="s">
        <v>7</v>
      </c>
      <c r="AC62" s="366" t="s">
        <v>7</v>
      </c>
      <c r="AD62" s="366" t="s">
        <v>7</v>
      </c>
      <c r="AE62" s="366" t="s">
        <v>7</v>
      </c>
      <c r="AF62" s="366" t="s">
        <v>7</v>
      </c>
      <c r="AG62" s="366" t="s">
        <v>7</v>
      </c>
      <c r="AH62" s="366" t="s">
        <v>7</v>
      </c>
      <c r="AI62" s="366" t="s">
        <v>7</v>
      </c>
      <c r="AJ62" s="366" t="s">
        <v>7</v>
      </c>
      <c r="AK62" s="366" t="s">
        <v>7</v>
      </c>
      <c r="AL62" s="366" t="s">
        <v>7</v>
      </c>
      <c r="AM62" s="366" t="s">
        <v>7</v>
      </c>
      <c r="AN62" s="366" t="s">
        <v>7</v>
      </c>
      <c r="AO62" s="366" t="s">
        <v>7</v>
      </c>
      <c r="AP62" s="366" t="s">
        <v>7</v>
      </c>
      <c r="AQ62" s="366" t="s">
        <v>7</v>
      </c>
      <c r="AR62" s="366" t="s">
        <v>7</v>
      </c>
      <c r="AS62" s="366" t="s">
        <v>7</v>
      </c>
      <c r="AT62" s="366" t="s">
        <v>7</v>
      </c>
      <c r="AU62" s="366" t="s">
        <v>7</v>
      </c>
      <c r="AV62" s="366" t="s">
        <v>7</v>
      </c>
      <c r="AW62" s="366" t="s">
        <v>7</v>
      </c>
      <c r="AX62" s="366" t="s">
        <v>7</v>
      </c>
      <c r="AY62" s="366" t="s">
        <v>7</v>
      </c>
      <c r="AZ62" s="366" t="s">
        <v>7</v>
      </c>
      <c r="BA62" s="366" t="s">
        <v>7</v>
      </c>
      <c r="BB62" s="366" t="s">
        <v>7</v>
      </c>
      <c r="BC62" s="366" t="s">
        <v>7</v>
      </c>
      <c r="BD62" s="366" t="s">
        <v>7</v>
      </c>
      <c r="BE62" s="366" t="s">
        <v>7</v>
      </c>
      <c r="BF62" s="366" t="s">
        <v>7</v>
      </c>
      <c r="BG62" s="366" t="s">
        <v>7</v>
      </c>
      <c r="BH62" s="366" t="s">
        <v>7</v>
      </c>
      <c r="BI62" s="366" t="s">
        <v>7</v>
      </c>
      <c r="BJ62" s="366" t="s">
        <v>7</v>
      </c>
      <c r="BK62" s="366" t="s">
        <v>7</v>
      </c>
      <c r="BL62" s="366" t="s">
        <v>7</v>
      </c>
      <c r="BM62" s="139">
        <f t="shared" si="10"/>
        <v>57</v>
      </c>
      <c r="BN62" s="199" t="str">
        <f t="shared" ca="1" si="4"/>
        <v>x</v>
      </c>
      <c r="BO62" s="199" t="str">
        <f t="shared" ca="1" si="5"/>
        <v>x</v>
      </c>
      <c r="BP62" s="9"/>
      <c r="BQ62" s="282" t="str">
        <f t="shared" si="11"/>
        <v>x</v>
      </c>
      <c r="BR62" s="282" t="str">
        <f t="shared" si="6"/>
        <v>x</v>
      </c>
      <c r="BS62" s="283" t="str">
        <f t="shared" ca="1" si="7"/>
        <v>x</v>
      </c>
      <c r="BT62" s="278" t="str">
        <f t="shared" si="3"/>
        <v>x</v>
      </c>
      <c r="BU62" s="278" t="str">
        <f t="shared" ca="1" si="8"/>
        <v>x</v>
      </c>
      <c r="BV62" s="278" t="str">
        <f t="shared" si="9"/>
        <v>x</v>
      </c>
    </row>
    <row r="63" spans="1:74" ht="13.5" thickBot="1" x14ac:dyDescent="0.25">
      <c r="A63" s="92" t="s">
        <v>70</v>
      </c>
      <c r="B63" s="128" t="s">
        <v>7</v>
      </c>
      <c r="C63" s="128" t="s">
        <v>7</v>
      </c>
      <c r="D63" s="375" t="s">
        <v>7</v>
      </c>
      <c r="E63" s="366" t="s">
        <v>7</v>
      </c>
      <c r="F63" s="366" t="s">
        <v>7</v>
      </c>
      <c r="G63" s="366" t="s">
        <v>7</v>
      </c>
      <c r="H63" s="366" t="s">
        <v>7</v>
      </c>
      <c r="I63" s="366" t="s">
        <v>7</v>
      </c>
      <c r="J63" s="366" t="s">
        <v>7</v>
      </c>
      <c r="K63" s="366" t="s">
        <v>7</v>
      </c>
      <c r="L63" s="366" t="s">
        <v>7</v>
      </c>
      <c r="M63" s="366" t="s">
        <v>7</v>
      </c>
      <c r="N63" s="366" t="s">
        <v>7</v>
      </c>
      <c r="O63" s="366" t="s">
        <v>7</v>
      </c>
      <c r="P63" s="366" t="s">
        <v>7</v>
      </c>
      <c r="Q63" s="366" t="s">
        <v>7</v>
      </c>
      <c r="R63" s="366" t="s">
        <v>7</v>
      </c>
      <c r="S63" s="366" t="s">
        <v>7</v>
      </c>
      <c r="T63" s="366" t="s">
        <v>7</v>
      </c>
      <c r="U63" s="366" t="s">
        <v>7</v>
      </c>
      <c r="V63" s="366" t="s">
        <v>7</v>
      </c>
      <c r="W63" s="366" t="s">
        <v>7</v>
      </c>
      <c r="X63" s="366" t="s">
        <v>7</v>
      </c>
      <c r="Y63" s="366" t="s">
        <v>7</v>
      </c>
      <c r="Z63" s="366" t="s">
        <v>7</v>
      </c>
      <c r="AA63" s="366" t="s">
        <v>7</v>
      </c>
      <c r="AB63" s="366" t="s">
        <v>7</v>
      </c>
      <c r="AC63" s="366" t="s">
        <v>7</v>
      </c>
      <c r="AD63" s="366" t="s">
        <v>7</v>
      </c>
      <c r="AE63" s="366" t="s">
        <v>7</v>
      </c>
      <c r="AF63" s="366" t="s">
        <v>7</v>
      </c>
      <c r="AG63" s="366" t="s">
        <v>7</v>
      </c>
      <c r="AH63" s="366" t="s">
        <v>7</v>
      </c>
      <c r="AI63" s="366" t="s">
        <v>7</v>
      </c>
      <c r="AJ63" s="366" t="s">
        <v>7</v>
      </c>
      <c r="AK63" s="366" t="s">
        <v>7</v>
      </c>
      <c r="AL63" s="366" t="s">
        <v>7</v>
      </c>
      <c r="AM63" s="366" t="s">
        <v>7</v>
      </c>
      <c r="AN63" s="366" t="s">
        <v>7</v>
      </c>
      <c r="AO63" s="366" t="s">
        <v>7</v>
      </c>
      <c r="AP63" s="366" t="s">
        <v>7</v>
      </c>
      <c r="AQ63" s="366" t="s">
        <v>7</v>
      </c>
      <c r="AR63" s="366" t="s">
        <v>7</v>
      </c>
      <c r="AS63" s="366" t="s">
        <v>7</v>
      </c>
      <c r="AT63" s="366" t="s">
        <v>7</v>
      </c>
      <c r="AU63" s="366" t="s">
        <v>7</v>
      </c>
      <c r="AV63" s="366" t="s">
        <v>7</v>
      </c>
      <c r="AW63" s="366" t="s">
        <v>7</v>
      </c>
      <c r="AX63" s="366" t="s">
        <v>7</v>
      </c>
      <c r="AY63" s="366" t="s">
        <v>7</v>
      </c>
      <c r="AZ63" s="366" t="s">
        <v>7</v>
      </c>
      <c r="BA63" s="366" t="s">
        <v>7</v>
      </c>
      <c r="BB63" s="366" t="s">
        <v>7</v>
      </c>
      <c r="BC63" s="366" t="s">
        <v>7</v>
      </c>
      <c r="BD63" s="366" t="s">
        <v>7</v>
      </c>
      <c r="BE63" s="366" t="s">
        <v>7</v>
      </c>
      <c r="BF63" s="366" t="s">
        <v>7</v>
      </c>
      <c r="BG63" s="366" t="s">
        <v>7</v>
      </c>
      <c r="BH63" s="366" t="s">
        <v>7</v>
      </c>
      <c r="BI63" s="366" t="s">
        <v>7</v>
      </c>
      <c r="BJ63" s="366" t="s">
        <v>7</v>
      </c>
      <c r="BK63" s="366" t="s">
        <v>7</v>
      </c>
      <c r="BL63" s="366" t="s">
        <v>7</v>
      </c>
      <c r="BM63" s="139">
        <f t="shared" si="10"/>
        <v>58</v>
      </c>
      <c r="BN63" s="199" t="str">
        <f t="shared" ca="1" si="4"/>
        <v>x</v>
      </c>
      <c r="BO63" s="199" t="str">
        <f t="shared" ca="1" si="5"/>
        <v>x</v>
      </c>
      <c r="BP63" s="9"/>
      <c r="BQ63" s="282" t="str">
        <f t="shared" si="11"/>
        <v>x</v>
      </c>
      <c r="BR63" s="282" t="str">
        <f t="shared" si="6"/>
        <v>x</v>
      </c>
      <c r="BS63" s="283" t="str">
        <f t="shared" ca="1" si="7"/>
        <v>x</v>
      </c>
      <c r="BT63" s="278" t="str">
        <f t="shared" si="3"/>
        <v>x</v>
      </c>
      <c r="BU63" s="278" t="str">
        <f t="shared" ca="1" si="8"/>
        <v>x</v>
      </c>
      <c r="BV63" s="278" t="str">
        <f t="shared" si="9"/>
        <v>x</v>
      </c>
    </row>
    <row r="64" spans="1:74" ht="13.5" thickBot="1" x14ac:dyDescent="0.25">
      <c r="A64" s="92" t="s">
        <v>70</v>
      </c>
      <c r="B64" s="128" t="s">
        <v>7</v>
      </c>
      <c r="C64" s="128" t="s">
        <v>7</v>
      </c>
      <c r="D64" s="375" t="s">
        <v>7</v>
      </c>
      <c r="E64" s="366" t="s">
        <v>7</v>
      </c>
      <c r="F64" s="366" t="s">
        <v>7</v>
      </c>
      <c r="G64" s="366" t="s">
        <v>7</v>
      </c>
      <c r="H64" s="366" t="s">
        <v>7</v>
      </c>
      <c r="I64" s="366" t="s">
        <v>7</v>
      </c>
      <c r="J64" s="366" t="s">
        <v>7</v>
      </c>
      <c r="K64" s="366" t="s">
        <v>7</v>
      </c>
      <c r="L64" s="366" t="s">
        <v>7</v>
      </c>
      <c r="M64" s="366" t="s">
        <v>7</v>
      </c>
      <c r="N64" s="366" t="s">
        <v>7</v>
      </c>
      <c r="O64" s="366" t="s">
        <v>7</v>
      </c>
      <c r="P64" s="366" t="s">
        <v>7</v>
      </c>
      <c r="Q64" s="366" t="s">
        <v>7</v>
      </c>
      <c r="R64" s="366" t="s">
        <v>7</v>
      </c>
      <c r="S64" s="366" t="s">
        <v>7</v>
      </c>
      <c r="T64" s="366" t="s">
        <v>7</v>
      </c>
      <c r="U64" s="366" t="s">
        <v>7</v>
      </c>
      <c r="V64" s="366" t="s">
        <v>7</v>
      </c>
      <c r="W64" s="366" t="s">
        <v>7</v>
      </c>
      <c r="X64" s="366" t="s">
        <v>7</v>
      </c>
      <c r="Y64" s="366" t="s">
        <v>7</v>
      </c>
      <c r="Z64" s="366" t="s">
        <v>7</v>
      </c>
      <c r="AA64" s="366" t="s">
        <v>7</v>
      </c>
      <c r="AB64" s="366" t="s">
        <v>7</v>
      </c>
      <c r="AC64" s="366" t="s">
        <v>7</v>
      </c>
      <c r="AD64" s="366" t="s">
        <v>7</v>
      </c>
      <c r="AE64" s="366" t="s">
        <v>7</v>
      </c>
      <c r="AF64" s="366" t="s">
        <v>7</v>
      </c>
      <c r="AG64" s="366" t="s">
        <v>7</v>
      </c>
      <c r="AH64" s="366" t="s">
        <v>7</v>
      </c>
      <c r="AI64" s="366" t="s">
        <v>7</v>
      </c>
      <c r="AJ64" s="366" t="s">
        <v>7</v>
      </c>
      <c r="AK64" s="366" t="s">
        <v>7</v>
      </c>
      <c r="AL64" s="366" t="s">
        <v>7</v>
      </c>
      <c r="AM64" s="366" t="s">
        <v>7</v>
      </c>
      <c r="AN64" s="366" t="s">
        <v>7</v>
      </c>
      <c r="AO64" s="366" t="s">
        <v>7</v>
      </c>
      <c r="AP64" s="366" t="s">
        <v>7</v>
      </c>
      <c r="AQ64" s="366" t="s">
        <v>7</v>
      </c>
      <c r="AR64" s="366" t="s">
        <v>7</v>
      </c>
      <c r="AS64" s="366" t="s">
        <v>7</v>
      </c>
      <c r="AT64" s="366" t="s">
        <v>7</v>
      </c>
      <c r="AU64" s="366" t="s">
        <v>7</v>
      </c>
      <c r="AV64" s="366" t="s">
        <v>7</v>
      </c>
      <c r="AW64" s="366" t="s">
        <v>7</v>
      </c>
      <c r="AX64" s="366" t="s">
        <v>7</v>
      </c>
      <c r="AY64" s="366" t="s">
        <v>7</v>
      </c>
      <c r="AZ64" s="366" t="s">
        <v>7</v>
      </c>
      <c r="BA64" s="366" t="s">
        <v>7</v>
      </c>
      <c r="BB64" s="366" t="s">
        <v>7</v>
      </c>
      <c r="BC64" s="366" t="s">
        <v>7</v>
      </c>
      <c r="BD64" s="366" t="s">
        <v>7</v>
      </c>
      <c r="BE64" s="366" t="s">
        <v>7</v>
      </c>
      <c r="BF64" s="366" t="s">
        <v>7</v>
      </c>
      <c r="BG64" s="366" t="s">
        <v>7</v>
      </c>
      <c r="BH64" s="366" t="s">
        <v>7</v>
      </c>
      <c r="BI64" s="366" t="s">
        <v>7</v>
      </c>
      <c r="BJ64" s="366" t="s">
        <v>7</v>
      </c>
      <c r="BK64" s="366" t="s">
        <v>7</v>
      </c>
      <c r="BL64" s="366" t="s">
        <v>7</v>
      </c>
      <c r="BM64" s="139">
        <f t="shared" si="10"/>
        <v>59</v>
      </c>
      <c r="BN64" s="199" t="str">
        <f t="shared" ca="1" si="4"/>
        <v>x</v>
      </c>
      <c r="BO64" s="199" t="str">
        <f t="shared" ca="1" si="5"/>
        <v>x</v>
      </c>
      <c r="BQ64" s="282" t="str">
        <f t="shared" si="11"/>
        <v>x</v>
      </c>
      <c r="BR64" s="282" t="str">
        <f t="shared" si="6"/>
        <v>x</v>
      </c>
      <c r="BS64" s="283" t="str">
        <f t="shared" ca="1" si="7"/>
        <v>x</v>
      </c>
      <c r="BT64" s="278" t="str">
        <f t="shared" si="3"/>
        <v>x</v>
      </c>
      <c r="BU64" s="278" t="str">
        <f t="shared" ca="1" si="8"/>
        <v>x</v>
      </c>
      <c r="BV64" s="278" t="str">
        <f t="shared" si="9"/>
        <v>x</v>
      </c>
    </row>
    <row r="65" spans="1:74" ht="13.5" thickBot="1" x14ac:dyDescent="0.25">
      <c r="A65" s="92" t="s">
        <v>70</v>
      </c>
      <c r="B65" s="128" t="s">
        <v>7</v>
      </c>
      <c r="C65" s="128" t="s">
        <v>7</v>
      </c>
      <c r="D65" s="375" t="s">
        <v>7</v>
      </c>
      <c r="E65" s="366" t="s">
        <v>7</v>
      </c>
      <c r="F65" s="366" t="s">
        <v>7</v>
      </c>
      <c r="G65" s="366" t="s">
        <v>7</v>
      </c>
      <c r="H65" s="366" t="s">
        <v>7</v>
      </c>
      <c r="I65" s="366" t="s">
        <v>7</v>
      </c>
      <c r="J65" s="366" t="s">
        <v>7</v>
      </c>
      <c r="K65" s="366" t="s">
        <v>7</v>
      </c>
      <c r="L65" s="366" t="s">
        <v>7</v>
      </c>
      <c r="M65" s="366" t="s">
        <v>7</v>
      </c>
      <c r="N65" s="366" t="s">
        <v>7</v>
      </c>
      <c r="O65" s="366" t="s">
        <v>7</v>
      </c>
      <c r="P65" s="366" t="s">
        <v>7</v>
      </c>
      <c r="Q65" s="366" t="s">
        <v>7</v>
      </c>
      <c r="R65" s="366" t="s">
        <v>7</v>
      </c>
      <c r="S65" s="366" t="s">
        <v>7</v>
      </c>
      <c r="T65" s="366" t="s">
        <v>7</v>
      </c>
      <c r="U65" s="366" t="s">
        <v>7</v>
      </c>
      <c r="V65" s="366" t="s">
        <v>7</v>
      </c>
      <c r="W65" s="366" t="s">
        <v>7</v>
      </c>
      <c r="X65" s="366" t="s">
        <v>7</v>
      </c>
      <c r="Y65" s="366" t="s">
        <v>7</v>
      </c>
      <c r="Z65" s="366" t="s">
        <v>7</v>
      </c>
      <c r="AA65" s="366" t="s">
        <v>7</v>
      </c>
      <c r="AB65" s="366" t="s">
        <v>7</v>
      </c>
      <c r="AC65" s="366" t="s">
        <v>7</v>
      </c>
      <c r="AD65" s="366" t="s">
        <v>7</v>
      </c>
      <c r="AE65" s="366" t="s">
        <v>7</v>
      </c>
      <c r="AF65" s="366" t="s">
        <v>7</v>
      </c>
      <c r="AG65" s="366" t="s">
        <v>7</v>
      </c>
      <c r="AH65" s="366" t="s">
        <v>7</v>
      </c>
      <c r="AI65" s="366" t="s">
        <v>7</v>
      </c>
      <c r="AJ65" s="366" t="s">
        <v>7</v>
      </c>
      <c r="AK65" s="366" t="s">
        <v>7</v>
      </c>
      <c r="AL65" s="366" t="s">
        <v>7</v>
      </c>
      <c r="AM65" s="366" t="s">
        <v>7</v>
      </c>
      <c r="AN65" s="366" t="s">
        <v>7</v>
      </c>
      <c r="AO65" s="366" t="s">
        <v>7</v>
      </c>
      <c r="AP65" s="366" t="s">
        <v>7</v>
      </c>
      <c r="AQ65" s="366" t="s">
        <v>7</v>
      </c>
      <c r="AR65" s="366" t="s">
        <v>7</v>
      </c>
      <c r="AS65" s="366" t="s">
        <v>7</v>
      </c>
      <c r="AT65" s="366" t="s">
        <v>7</v>
      </c>
      <c r="AU65" s="366" t="s">
        <v>7</v>
      </c>
      <c r="AV65" s="366" t="s">
        <v>7</v>
      </c>
      <c r="AW65" s="366" t="s">
        <v>7</v>
      </c>
      <c r="AX65" s="366" t="s">
        <v>7</v>
      </c>
      <c r="AY65" s="366" t="s">
        <v>7</v>
      </c>
      <c r="AZ65" s="366" t="s">
        <v>7</v>
      </c>
      <c r="BA65" s="366" t="s">
        <v>7</v>
      </c>
      <c r="BB65" s="366" t="s">
        <v>7</v>
      </c>
      <c r="BC65" s="366" t="s">
        <v>7</v>
      </c>
      <c r="BD65" s="366" t="s">
        <v>7</v>
      </c>
      <c r="BE65" s="366" t="s">
        <v>7</v>
      </c>
      <c r="BF65" s="366" t="s">
        <v>7</v>
      </c>
      <c r="BG65" s="366" t="s">
        <v>7</v>
      </c>
      <c r="BH65" s="366" t="s">
        <v>7</v>
      </c>
      <c r="BI65" s="366" t="s">
        <v>7</v>
      </c>
      <c r="BJ65" s="366" t="s">
        <v>7</v>
      </c>
      <c r="BK65" s="366" t="s">
        <v>7</v>
      </c>
      <c r="BL65" s="366" t="s">
        <v>7</v>
      </c>
      <c r="BM65" s="139">
        <f t="shared" si="10"/>
        <v>60</v>
      </c>
      <c r="BN65" s="199" t="str">
        <f t="shared" ca="1" si="4"/>
        <v>x</v>
      </c>
      <c r="BO65" s="199" t="str">
        <f t="shared" ca="1" si="5"/>
        <v>x</v>
      </c>
      <c r="BQ65" s="282" t="str">
        <f t="shared" si="11"/>
        <v>x</v>
      </c>
      <c r="BR65" s="282" t="str">
        <f t="shared" si="6"/>
        <v>x</v>
      </c>
      <c r="BS65" s="283" t="str">
        <f t="shared" ca="1" si="7"/>
        <v>x</v>
      </c>
      <c r="BT65" s="278" t="str">
        <f t="shared" si="3"/>
        <v>x</v>
      </c>
      <c r="BU65" s="278" t="str">
        <f t="shared" ca="1" si="8"/>
        <v>x</v>
      </c>
      <c r="BV65" s="278" t="str">
        <f t="shared" si="9"/>
        <v>x</v>
      </c>
    </row>
    <row r="66" spans="1:74" ht="13.5" thickBot="1" x14ac:dyDescent="0.25">
      <c r="A66" s="92" t="s">
        <v>70</v>
      </c>
      <c r="B66" s="128" t="s">
        <v>7</v>
      </c>
      <c r="C66" s="128" t="s">
        <v>7</v>
      </c>
      <c r="D66" s="375" t="s">
        <v>7</v>
      </c>
      <c r="E66" s="366" t="s">
        <v>7</v>
      </c>
      <c r="F66" s="366" t="s">
        <v>7</v>
      </c>
      <c r="G66" s="366" t="s">
        <v>7</v>
      </c>
      <c r="H66" s="366" t="s">
        <v>7</v>
      </c>
      <c r="I66" s="366" t="s">
        <v>7</v>
      </c>
      <c r="J66" s="366" t="s">
        <v>7</v>
      </c>
      <c r="K66" s="366" t="s">
        <v>7</v>
      </c>
      <c r="L66" s="366" t="s">
        <v>7</v>
      </c>
      <c r="M66" s="366" t="s">
        <v>7</v>
      </c>
      <c r="N66" s="366" t="s">
        <v>7</v>
      </c>
      <c r="O66" s="366" t="s">
        <v>7</v>
      </c>
      <c r="P66" s="366" t="s">
        <v>7</v>
      </c>
      <c r="Q66" s="366" t="s">
        <v>7</v>
      </c>
      <c r="R66" s="366" t="s">
        <v>7</v>
      </c>
      <c r="S66" s="366" t="s">
        <v>7</v>
      </c>
      <c r="T66" s="366" t="s">
        <v>7</v>
      </c>
      <c r="U66" s="366" t="s">
        <v>7</v>
      </c>
      <c r="V66" s="366" t="s">
        <v>7</v>
      </c>
      <c r="W66" s="366" t="s">
        <v>7</v>
      </c>
      <c r="X66" s="366" t="s">
        <v>7</v>
      </c>
      <c r="Y66" s="366" t="s">
        <v>7</v>
      </c>
      <c r="Z66" s="366" t="s">
        <v>7</v>
      </c>
      <c r="AA66" s="366" t="s">
        <v>7</v>
      </c>
      <c r="AB66" s="366" t="s">
        <v>7</v>
      </c>
      <c r="AC66" s="366" t="s">
        <v>7</v>
      </c>
      <c r="AD66" s="366" t="s">
        <v>7</v>
      </c>
      <c r="AE66" s="366" t="s">
        <v>7</v>
      </c>
      <c r="AF66" s="366" t="s">
        <v>7</v>
      </c>
      <c r="AG66" s="366" t="s">
        <v>7</v>
      </c>
      <c r="AH66" s="366" t="s">
        <v>7</v>
      </c>
      <c r="AI66" s="366" t="s">
        <v>7</v>
      </c>
      <c r="AJ66" s="366" t="s">
        <v>7</v>
      </c>
      <c r="AK66" s="366" t="s">
        <v>7</v>
      </c>
      <c r="AL66" s="366" t="s">
        <v>7</v>
      </c>
      <c r="AM66" s="366" t="s">
        <v>7</v>
      </c>
      <c r="AN66" s="366" t="s">
        <v>7</v>
      </c>
      <c r="AO66" s="366" t="s">
        <v>7</v>
      </c>
      <c r="AP66" s="366" t="s">
        <v>7</v>
      </c>
      <c r="AQ66" s="366" t="s">
        <v>7</v>
      </c>
      <c r="AR66" s="366" t="s">
        <v>7</v>
      </c>
      <c r="AS66" s="366" t="s">
        <v>7</v>
      </c>
      <c r="AT66" s="366" t="s">
        <v>7</v>
      </c>
      <c r="AU66" s="366" t="s">
        <v>7</v>
      </c>
      <c r="AV66" s="366" t="s">
        <v>7</v>
      </c>
      <c r="AW66" s="366" t="s">
        <v>7</v>
      </c>
      <c r="AX66" s="366" t="s">
        <v>7</v>
      </c>
      <c r="AY66" s="366" t="s">
        <v>7</v>
      </c>
      <c r="AZ66" s="366" t="s">
        <v>7</v>
      </c>
      <c r="BA66" s="366" t="s">
        <v>7</v>
      </c>
      <c r="BB66" s="366" t="s">
        <v>7</v>
      </c>
      <c r="BC66" s="366" t="s">
        <v>7</v>
      </c>
      <c r="BD66" s="366" t="s">
        <v>7</v>
      </c>
      <c r="BE66" s="366" t="s">
        <v>7</v>
      </c>
      <c r="BF66" s="366" t="s">
        <v>7</v>
      </c>
      <c r="BG66" s="366" t="s">
        <v>7</v>
      </c>
      <c r="BH66" s="366" t="s">
        <v>7</v>
      </c>
      <c r="BI66" s="366" t="s">
        <v>7</v>
      </c>
      <c r="BJ66" s="366" t="s">
        <v>7</v>
      </c>
      <c r="BK66" s="366" t="s">
        <v>7</v>
      </c>
      <c r="BL66" s="366" t="s">
        <v>7</v>
      </c>
      <c r="BM66" s="139">
        <f t="shared" si="10"/>
        <v>61</v>
      </c>
      <c r="BN66" s="199" t="str">
        <f t="shared" ca="1" si="4"/>
        <v>x</v>
      </c>
      <c r="BO66" s="199" t="str">
        <f t="shared" ca="1" si="5"/>
        <v>x</v>
      </c>
      <c r="BQ66" s="282" t="str">
        <f t="shared" si="11"/>
        <v>x</v>
      </c>
      <c r="BR66" s="282" t="str">
        <f t="shared" si="6"/>
        <v>x</v>
      </c>
      <c r="BS66" s="283" t="str">
        <f t="shared" ca="1" si="7"/>
        <v>x</v>
      </c>
      <c r="BT66" s="278" t="str">
        <f t="shared" si="3"/>
        <v>x</v>
      </c>
      <c r="BU66" s="278" t="str">
        <f t="shared" ca="1" si="8"/>
        <v>x</v>
      </c>
      <c r="BV66" s="278" t="str">
        <f t="shared" si="9"/>
        <v>x</v>
      </c>
    </row>
    <row r="67" spans="1:74" ht="13.5" thickBot="1" x14ac:dyDescent="0.25">
      <c r="A67" s="92" t="s">
        <v>70</v>
      </c>
      <c r="B67" s="128" t="s">
        <v>7</v>
      </c>
      <c r="C67" s="128" t="s">
        <v>7</v>
      </c>
      <c r="D67" s="375" t="s">
        <v>7</v>
      </c>
      <c r="E67" s="366" t="s">
        <v>7</v>
      </c>
      <c r="F67" s="366" t="s">
        <v>7</v>
      </c>
      <c r="G67" s="366" t="s">
        <v>7</v>
      </c>
      <c r="H67" s="366" t="s">
        <v>7</v>
      </c>
      <c r="I67" s="366" t="s">
        <v>7</v>
      </c>
      <c r="J67" s="366" t="s">
        <v>7</v>
      </c>
      <c r="K67" s="366" t="s">
        <v>7</v>
      </c>
      <c r="L67" s="366" t="s">
        <v>7</v>
      </c>
      <c r="M67" s="366" t="s">
        <v>7</v>
      </c>
      <c r="N67" s="366" t="s">
        <v>7</v>
      </c>
      <c r="O67" s="366" t="s">
        <v>7</v>
      </c>
      <c r="P67" s="366" t="s">
        <v>7</v>
      </c>
      <c r="Q67" s="366" t="s">
        <v>7</v>
      </c>
      <c r="R67" s="366" t="s">
        <v>7</v>
      </c>
      <c r="S67" s="366" t="s">
        <v>7</v>
      </c>
      <c r="T67" s="366" t="s">
        <v>7</v>
      </c>
      <c r="U67" s="366" t="s">
        <v>7</v>
      </c>
      <c r="V67" s="366" t="s">
        <v>7</v>
      </c>
      <c r="W67" s="366" t="s">
        <v>7</v>
      </c>
      <c r="X67" s="366" t="s">
        <v>7</v>
      </c>
      <c r="Y67" s="366" t="s">
        <v>7</v>
      </c>
      <c r="Z67" s="366" t="s">
        <v>7</v>
      </c>
      <c r="AA67" s="366" t="s">
        <v>7</v>
      </c>
      <c r="AB67" s="366" t="s">
        <v>7</v>
      </c>
      <c r="AC67" s="366" t="s">
        <v>7</v>
      </c>
      <c r="AD67" s="366" t="s">
        <v>7</v>
      </c>
      <c r="AE67" s="366" t="s">
        <v>7</v>
      </c>
      <c r="AF67" s="366" t="s">
        <v>7</v>
      </c>
      <c r="AG67" s="366" t="s">
        <v>7</v>
      </c>
      <c r="AH67" s="366" t="s">
        <v>7</v>
      </c>
      <c r="AI67" s="366" t="s">
        <v>7</v>
      </c>
      <c r="AJ67" s="366" t="s">
        <v>7</v>
      </c>
      <c r="AK67" s="366" t="s">
        <v>7</v>
      </c>
      <c r="AL67" s="366" t="s">
        <v>7</v>
      </c>
      <c r="AM67" s="366" t="s">
        <v>7</v>
      </c>
      <c r="AN67" s="366" t="s">
        <v>7</v>
      </c>
      <c r="AO67" s="366" t="s">
        <v>7</v>
      </c>
      <c r="AP67" s="366" t="s">
        <v>7</v>
      </c>
      <c r="AQ67" s="366" t="s">
        <v>7</v>
      </c>
      <c r="AR67" s="366" t="s">
        <v>7</v>
      </c>
      <c r="AS67" s="366" t="s">
        <v>7</v>
      </c>
      <c r="AT67" s="366" t="s">
        <v>7</v>
      </c>
      <c r="AU67" s="366" t="s">
        <v>7</v>
      </c>
      <c r="AV67" s="366" t="s">
        <v>7</v>
      </c>
      <c r="AW67" s="366" t="s">
        <v>7</v>
      </c>
      <c r="AX67" s="366" t="s">
        <v>7</v>
      </c>
      <c r="AY67" s="366" t="s">
        <v>7</v>
      </c>
      <c r="AZ67" s="366" t="s">
        <v>7</v>
      </c>
      <c r="BA67" s="366" t="s">
        <v>7</v>
      </c>
      <c r="BB67" s="366" t="s">
        <v>7</v>
      </c>
      <c r="BC67" s="366" t="s">
        <v>7</v>
      </c>
      <c r="BD67" s="366" t="s">
        <v>7</v>
      </c>
      <c r="BE67" s="366" t="s">
        <v>7</v>
      </c>
      <c r="BF67" s="366" t="s">
        <v>7</v>
      </c>
      <c r="BG67" s="366" t="s">
        <v>7</v>
      </c>
      <c r="BH67" s="366" t="s">
        <v>7</v>
      </c>
      <c r="BI67" s="366" t="s">
        <v>7</v>
      </c>
      <c r="BJ67" s="366" t="s">
        <v>7</v>
      </c>
      <c r="BK67" s="366" t="s">
        <v>7</v>
      </c>
      <c r="BL67" s="366" t="s">
        <v>7</v>
      </c>
      <c r="BM67" s="139">
        <f t="shared" si="10"/>
        <v>62</v>
      </c>
      <c r="BN67" s="199" t="str">
        <f t="shared" ca="1" si="4"/>
        <v>x</v>
      </c>
      <c r="BO67" s="199" t="str">
        <f t="shared" ca="1" si="5"/>
        <v>x</v>
      </c>
      <c r="BQ67" s="282" t="str">
        <f t="shared" si="11"/>
        <v>x</v>
      </c>
      <c r="BR67" s="282" t="str">
        <f t="shared" si="6"/>
        <v>x</v>
      </c>
      <c r="BS67" s="283" t="str">
        <f t="shared" ca="1" si="7"/>
        <v>x</v>
      </c>
      <c r="BT67" s="278" t="str">
        <f t="shared" si="3"/>
        <v>x</v>
      </c>
      <c r="BU67" s="278" t="str">
        <f t="shared" ca="1" si="8"/>
        <v>x</v>
      </c>
      <c r="BV67" s="278" t="str">
        <f t="shared" si="9"/>
        <v>x</v>
      </c>
    </row>
    <row r="68" spans="1:74" ht="13.5" thickBot="1" x14ac:dyDescent="0.25">
      <c r="A68" s="92" t="s">
        <v>70</v>
      </c>
      <c r="B68" s="128" t="s">
        <v>7</v>
      </c>
      <c r="C68" s="128" t="s">
        <v>7</v>
      </c>
      <c r="D68" s="375" t="s">
        <v>7</v>
      </c>
      <c r="E68" s="366" t="s">
        <v>7</v>
      </c>
      <c r="F68" s="366" t="s">
        <v>7</v>
      </c>
      <c r="G68" s="366" t="s">
        <v>7</v>
      </c>
      <c r="H68" s="366" t="s">
        <v>7</v>
      </c>
      <c r="I68" s="366" t="s">
        <v>7</v>
      </c>
      <c r="J68" s="366" t="s">
        <v>7</v>
      </c>
      <c r="K68" s="366" t="s">
        <v>7</v>
      </c>
      <c r="L68" s="366" t="s">
        <v>7</v>
      </c>
      <c r="M68" s="366" t="s">
        <v>7</v>
      </c>
      <c r="N68" s="366" t="s">
        <v>7</v>
      </c>
      <c r="O68" s="366" t="s">
        <v>7</v>
      </c>
      <c r="P68" s="366" t="s">
        <v>7</v>
      </c>
      <c r="Q68" s="366" t="s">
        <v>7</v>
      </c>
      <c r="R68" s="366" t="s">
        <v>7</v>
      </c>
      <c r="S68" s="366" t="s">
        <v>7</v>
      </c>
      <c r="T68" s="366" t="s">
        <v>7</v>
      </c>
      <c r="U68" s="366" t="s">
        <v>7</v>
      </c>
      <c r="V68" s="366" t="s">
        <v>7</v>
      </c>
      <c r="W68" s="366" t="s">
        <v>7</v>
      </c>
      <c r="X68" s="366" t="s">
        <v>7</v>
      </c>
      <c r="Y68" s="366" t="s">
        <v>7</v>
      </c>
      <c r="Z68" s="366" t="s">
        <v>7</v>
      </c>
      <c r="AA68" s="366" t="s">
        <v>7</v>
      </c>
      <c r="AB68" s="366" t="s">
        <v>7</v>
      </c>
      <c r="AC68" s="366" t="s">
        <v>7</v>
      </c>
      <c r="AD68" s="366" t="s">
        <v>7</v>
      </c>
      <c r="AE68" s="366" t="s">
        <v>7</v>
      </c>
      <c r="AF68" s="366" t="s">
        <v>7</v>
      </c>
      <c r="AG68" s="366" t="s">
        <v>7</v>
      </c>
      <c r="AH68" s="366" t="s">
        <v>7</v>
      </c>
      <c r="AI68" s="366" t="s">
        <v>7</v>
      </c>
      <c r="AJ68" s="366" t="s">
        <v>7</v>
      </c>
      <c r="AK68" s="366" t="s">
        <v>7</v>
      </c>
      <c r="AL68" s="366" t="s">
        <v>7</v>
      </c>
      <c r="AM68" s="366" t="s">
        <v>7</v>
      </c>
      <c r="AN68" s="366" t="s">
        <v>7</v>
      </c>
      <c r="AO68" s="366" t="s">
        <v>7</v>
      </c>
      <c r="AP68" s="366" t="s">
        <v>7</v>
      </c>
      <c r="AQ68" s="366" t="s">
        <v>7</v>
      </c>
      <c r="AR68" s="366" t="s">
        <v>7</v>
      </c>
      <c r="AS68" s="366" t="s">
        <v>7</v>
      </c>
      <c r="AT68" s="366" t="s">
        <v>7</v>
      </c>
      <c r="AU68" s="366" t="s">
        <v>7</v>
      </c>
      <c r="AV68" s="366" t="s">
        <v>7</v>
      </c>
      <c r="AW68" s="366" t="s">
        <v>7</v>
      </c>
      <c r="AX68" s="366" t="s">
        <v>7</v>
      </c>
      <c r="AY68" s="366" t="s">
        <v>7</v>
      </c>
      <c r="AZ68" s="366" t="s">
        <v>7</v>
      </c>
      <c r="BA68" s="366" t="s">
        <v>7</v>
      </c>
      <c r="BB68" s="366" t="s">
        <v>7</v>
      </c>
      <c r="BC68" s="366" t="s">
        <v>7</v>
      </c>
      <c r="BD68" s="366" t="s">
        <v>7</v>
      </c>
      <c r="BE68" s="366" t="s">
        <v>7</v>
      </c>
      <c r="BF68" s="366" t="s">
        <v>7</v>
      </c>
      <c r="BG68" s="366" t="s">
        <v>7</v>
      </c>
      <c r="BH68" s="366" t="s">
        <v>7</v>
      </c>
      <c r="BI68" s="366" t="s">
        <v>7</v>
      </c>
      <c r="BJ68" s="366" t="s">
        <v>7</v>
      </c>
      <c r="BK68" s="366" t="s">
        <v>7</v>
      </c>
      <c r="BL68" s="366" t="s">
        <v>7</v>
      </c>
      <c r="BM68" s="139">
        <f t="shared" si="10"/>
        <v>63</v>
      </c>
      <c r="BN68" s="199" t="str">
        <f t="shared" ca="1" si="4"/>
        <v>x</v>
      </c>
      <c r="BO68" s="199" t="str">
        <f t="shared" ca="1" si="5"/>
        <v>x</v>
      </c>
      <c r="BQ68" s="282" t="str">
        <f t="shared" si="11"/>
        <v>x</v>
      </c>
      <c r="BR68" s="282" t="str">
        <f t="shared" si="6"/>
        <v>x</v>
      </c>
      <c r="BS68" s="283" t="str">
        <f t="shared" ca="1" si="7"/>
        <v>x</v>
      </c>
      <c r="BT68" s="278" t="str">
        <f t="shared" si="3"/>
        <v>x</v>
      </c>
      <c r="BU68" s="278" t="str">
        <f t="shared" ca="1" si="8"/>
        <v>x</v>
      </c>
      <c r="BV68" s="278" t="str">
        <f t="shared" si="9"/>
        <v>x</v>
      </c>
    </row>
    <row r="69" spans="1:74" ht="13.5" thickBot="1" x14ac:dyDescent="0.25">
      <c r="A69" s="92" t="s">
        <v>70</v>
      </c>
      <c r="B69" s="128" t="s">
        <v>7</v>
      </c>
      <c r="C69" s="128" t="s">
        <v>7</v>
      </c>
      <c r="D69" s="375" t="s">
        <v>7</v>
      </c>
      <c r="E69" s="366" t="s">
        <v>7</v>
      </c>
      <c r="F69" s="366" t="s">
        <v>7</v>
      </c>
      <c r="G69" s="366" t="s">
        <v>7</v>
      </c>
      <c r="H69" s="366" t="s">
        <v>7</v>
      </c>
      <c r="I69" s="366" t="s">
        <v>7</v>
      </c>
      <c r="J69" s="366" t="s">
        <v>7</v>
      </c>
      <c r="K69" s="366" t="s">
        <v>7</v>
      </c>
      <c r="L69" s="366" t="s">
        <v>7</v>
      </c>
      <c r="M69" s="366" t="s">
        <v>7</v>
      </c>
      <c r="N69" s="366" t="s">
        <v>7</v>
      </c>
      <c r="O69" s="366" t="s">
        <v>7</v>
      </c>
      <c r="P69" s="366" t="s">
        <v>7</v>
      </c>
      <c r="Q69" s="366" t="s">
        <v>7</v>
      </c>
      <c r="R69" s="366" t="s">
        <v>7</v>
      </c>
      <c r="S69" s="366" t="s">
        <v>7</v>
      </c>
      <c r="T69" s="366" t="s">
        <v>7</v>
      </c>
      <c r="U69" s="366" t="s">
        <v>7</v>
      </c>
      <c r="V69" s="366" t="s">
        <v>7</v>
      </c>
      <c r="W69" s="366" t="s">
        <v>7</v>
      </c>
      <c r="X69" s="366" t="s">
        <v>7</v>
      </c>
      <c r="Y69" s="366" t="s">
        <v>7</v>
      </c>
      <c r="Z69" s="366" t="s">
        <v>7</v>
      </c>
      <c r="AA69" s="366" t="s">
        <v>7</v>
      </c>
      <c r="AB69" s="366" t="s">
        <v>7</v>
      </c>
      <c r="AC69" s="366" t="s">
        <v>7</v>
      </c>
      <c r="AD69" s="366" t="s">
        <v>7</v>
      </c>
      <c r="AE69" s="366" t="s">
        <v>7</v>
      </c>
      <c r="AF69" s="366" t="s">
        <v>7</v>
      </c>
      <c r="AG69" s="366" t="s">
        <v>7</v>
      </c>
      <c r="AH69" s="366" t="s">
        <v>7</v>
      </c>
      <c r="AI69" s="366" t="s">
        <v>7</v>
      </c>
      <c r="AJ69" s="366" t="s">
        <v>7</v>
      </c>
      <c r="AK69" s="366" t="s">
        <v>7</v>
      </c>
      <c r="AL69" s="366" t="s">
        <v>7</v>
      </c>
      <c r="AM69" s="366" t="s">
        <v>7</v>
      </c>
      <c r="AN69" s="366" t="s">
        <v>7</v>
      </c>
      <c r="AO69" s="366" t="s">
        <v>7</v>
      </c>
      <c r="AP69" s="366" t="s">
        <v>7</v>
      </c>
      <c r="AQ69" s="366" t="s">
        <v>7</v>
      </c>
      <c r="AR69" s="366" t="s">
        <v>7</v>
      </c>
      <c r="AS69" s="366" t="s">
        <v>7</v>
      </c>
      <c r="AT69" s="366" t="s">
        <v>7</v>
      </c>
      <c r="AU69" s="366" t="s">
        <v>7</v>
      </c>
      <c r="AV69" s="366" t="s">
        <v>7</v>
      </c>
      <c r="AW69" s="366" t="s">
        <v>7</v>
      </c>
      <c r="AX69" s="366" t="s">
        <v>7</v>
      </c>
      <c r="AY69" s="366" t="s">
        <v>7</v>
      </c>
      <c r="AZ69" s="366" t="s">
        <v>7</v>
      </c>
      <c r="BA69" s="366" t="s">
        <v>7</v>
      </c>
      <c r="BB69" s="366" t="s">
        <v>7</v>
      </c>
      <c r="BC69" s="366" t="s">
        <v>7</v>
      </c>
      <c r="BD69" s="366" t="s">
        <v>7</v>
      </c>
      <c r="BE69" s="366" t="s">
        <v>7</v>
      </c>
      <c r="BF69" s="366" t="s">
        <v>7</v>
      </c>
      <c r="BG69" s="366" t="s">
        <v>7</v>
      </c>
      <c r="BH69" s="366" t="s">
        <v>7</v>
      </c>
      <c r="BI69" s="366" t="s">
        <v>7</v>
      </c>
      <c r="BJ69" s="366" t="s">
        <v>7</v>
      </c>
      <c r="BK69" s="366" t="s">
        <v>7</v>
      </c>
      <c r="BL69" s="366" t="s">
        <v>7</v>
      </c>
      <c r="BM69" s="139">
        <f t="shared" si="10"/>
        <v>64</v>
      </c>
      <c r="BN69" s="199" t="str">
        <f t="shared" ca="1" si="4"/>
        <v>x</v>
      </c>
      <c r="BO69" s="199" t="str">
        <f t="shared" ca="1" si="5"/>
        <v>x</v>
      </c>
      <c r="BQ69" s="282" t="str">
        <f t="shared" ref="BQ69:BQ100" si="12">D69</f>
        <v>x</v>
      </c>
      <c r="BR69" s="282" t="str">
        <f t="shared" si="6"/>
        <v>x</v>
      </c>
      <c r="BS69" s="283" t="str">
        <f t="shared" ca="1" si="7"/>
        <v>x</v>
      </c>
      <c r="BT69" s="278" t="str">
        <f t="shared" ref="BT69:BT132" si="13">IF(COUNT(E69:BL69) = 0, "x", COUNT(E69:BL69) - COUNTIF(E69:BL69,MAX(E69:BL69)) + 1)</f>
        <v>x</v>
      </c>
      <c r="BU69" s="278" t="str">
        <f t="shared" ca="1" si="8"/>
        <v>x</v>
      </c>
      <c r="BV69" s="278" t="str">
        <f t="shared" si="9"/>
        <v>x</v>
      </c>
    </row>
    <row r="70" spans="1:74" ht="13.5" thickBot="1" x14ac:dyDescent="0.25">
      <c r="A70" s="92" t="s">
        <v>70</v>
      </c>
      <c r="B70" s="128" t="s">
        <v>7</v>
      </c>
      <c r="C70" s="128" t="s">
        <v>7</v>
      </c>
      <c r="D70" s="375" t="s">
        <v>7</v>
      </c>
      <c r="E70" s="366" t="s">
        <v>7</v>
      </c>
      <c r="F70" s="366" t="s">
        <v>7</v>
      </c>
      <c r="G70" s="366" t="s">
        <v>7</v>
      </c>
      <c r="H70" s="366" t="s">
        <v>7</v>
      </c>
      <c r="I70" s="366" t="s">
        <v>7</v>
      </c>
      <c r="J70" s="366" t="s">
        <v>7</v>
      </c>
      <c r="K70" s="366" t="s">
        <v>7</v>
      </c>
      <c r="L70" s="366" t="s">
        <v>7</v>
      </c>
      <c r="M70" s="366" t="s">
        <v>7</v>
      </c>
      <c r="N70" s="366" t="s">
        <v>7</v>
      </c>
      <c r="O70" s="366" t="s">
        <v>7</v>
      </c>
      <c r="P70" s="366" t="s">
        <v>7</v>
      </c>
      <c r="Q70" s="366" t="s">
        <v>7</v>
      </c>
      <c r="R70" s="366" t="s">
        <v>7</v>
      </c>
      <c r="S70" s="366" t="s">
        <v>7</v>
      </c>
      <c r="T70" s="366" t="s">
        <v>7</v>
      </c>
      <c r="U70" s="366" t="s">
        <v>7</v>
      </c>
      <c r="V70" s="366" t="s">
        <v>7</v>
      </c>
      <c r="W70" s="366" t="s">
        <v>7</v>
      </c>
      <c r="X70" s="366" t="s">
        <v>7</v>
      </c>
      <c r="Y70" s="366" t="s">
        <v>7</v>
      </c>
      <c r="Z70" s="366" t="s">
        <v>7</v>
      </c>
      <c r="AA70" s="366" t="s">
        <v>7</v>
      </c>
      <c r="AB70" s="366" t="s">
        <v>7</v>
      </c>
      <c r="AC70" s="366" t="s">
        <v>7</v>
      </c>
      <c r="AD70" s="366" t="s">
        <v>7</v>
      </c>
      <c r="AE70" s="366" t="s">
        <v>7</v>
      </c>
      <c r="AF70" s="366" t="s">
        <v>7</v>
      </c>
      <c r="AG70" s="366" t="s">
        <v>7</v>
      </c>
      <c r="AH70" s="366" t="s">
        <v>7</v>
      </c>
      <c r="AI70" s="366" t="s">
        <v>7</v>
      </c>
      <c r="AJ70" s="366" t="s">
        <v>7</v>
      </c>
      <c r="AK70" s="366" t="s">
        <v>7</v>
      </c>
      <c r="AL70" s="366" t="s">
        <v>7</v>
      </c>
      <c r="AM70" s="366" t="s">
        <v>7</v>
      </c>
      <c r="AN70" s="366" t="s">
        <v>7</v>
      </c>
      <c r="AO70" s="366" t="s">
        <v>7</v>
      </c>
      <c r="AP70" s="366" t="s">
        <v>7</v>
      </c>
      <c r="AQ70" s="366" t="s">
        <v>7</v>
      </c>
      <c r="AR70" s="366" t="s">
        <v>7</v>
      </c>
      <c r="AS70" s="366" t="s">
        <v>7</v>
      </c>
      <c r="AT70" s="366" t="s">
        <v>7</v>
      </c>
      <c r="AU70" s="366" t="s">
        <v>7</v>
      </c>
      <c r="AV70" s="366" t="s">
        <v>7</v>
      </c>
      <c r="AW70" s="366" t="s">
        <v>7</v>
      </c>
      <c r="AX70" s="366" t="s">
        <v>7</v>
      </c>
      <c r="AY70" s="366" t="s">
        <v>7</v>
      </c>
      <c r="AZ70" s="366" t="s">
        <v>7</v>
      </c>
      <c r="BA70" s="366" t="s">
        <v>7</v>
      </c>
      <c r="BB70" s="366" t="s">
        <v>7</v>
      </c>
      <c r="BC70" s="366" t="s">
        <v>7</v>
      </c>
      <c r="BD70" s="366" t="s">
        <v>7</v>
      </c>
      <c r="BE70" s="366" t="s">
        <v>7</v>
      </c>
      <c r="BF70" s="366" t="s">
        <v>7</v>
      </c>
      <c r="BG70" s="366" t="s">
        <v>7</v>
      </c>
      <c r="BH70" s="366" t="s">
        <v>7</v>
      </c>
      <c r="BI70" s="366" t="s">
        <v>7</v>
      </c>
      <c r="BJ70" s="366" t="s">
        <v>7</v>
      </c>
      <c r="BK70" s="366" t="s">
        <v>7</v>
      </c>
      <c r="BL70" s="366" t="s">
        <v>7</v>
      </c>
      <c r="BM70" s="139">
        <f t="shared" si="10"/>
        <v>65</v>
      </c>
      <c r="BN70" s="199" t="str">
        <f t="shared" ref="BN70:BN133" ca="1" si="14">IF(ISNUMBER($BM$4), OFFSET($E$5,$BM70,$BN$4 - 1), "PV(n)")</f>
        <v>x</v>
      </c>
      <c r="BO70" s="199" t="str">
        <f t="shared" ref="BO70:BO133" ca="1" si="15">IF(ISNUMBER($BM$4), OFFSET($E$5,$BM70,$BO$4 - 1), "PV(n+1)")</f>
        <v>x</v>
      </c>
      <c r="BQ70" s="282" t="str">
        <f t="shared" si="12"/>
        <v>x</v>
      </c>
      <c r="BR70" s="282" t="str">
        <f t="shared" ref="BR70:BR133" si="16">IF(COUNT(E70:BL70) = 0, "x",1 + COUNTIF(E70:BL70,"= 0"))</f>
        <v>x</v>
      </c>
      <c r="BS70" s="283" t="str">
        <f t="shared" ref="BS70:BS133" ca="1" si="17">IF(ISNUMBER(B70),IF(B70 &lt; OFFSET($D$4, 0,BR70),"OK","Fault"), "x")</f>
        <v>x</v>
      </c>
      <c r="BT70" s="278" t="str">
        <f t="shared" si="13"/>
        <v>x</v>
      </c>
      <c r="BU70" s="278" t="str">
        <f t="shared" ref="BU70:BU133" ca="1" si="18">IF(ISNUMBER(C70),IF(BV70="OK",IF(AND(C70&lt;=OFFSET($D$4,0,BT70), C70 &gt; OFFSET($D$4,0, BT70 - 1)),"OK","Fault"),"Fault"),"x")</f>
        <v>x</v>
      </c>
      <c r="BV70" s="278" t="str">
        <f t="shared" ref="BV70:BV133" si="19">IF(ISNUMBER(C70),IF(MAX(E70:BL70)&lt;&gt;BQ70,"PVe&lt;&gt; PV","OK"), "x")</f>
        <v>x</v>
      </c>
    </row>
    <row r="71" spans="1:74" ht="13.5" thickBot="1" x14ac:dyDescent="0.25">
      <c r="A71" s="92" t="s">
        <v>70</v>
      </c>
      <c r="B71" s="128" t="s">
        <v>7</v>
      </c>
      <c r="C71" s="128" t="s">
        <v>7</v>
      </c>
      <c r="D71" s="375" t="s">
        <v>7</v>
      </c>
      <c r="E71" s="366" t="s">
        <v>7</v>
      </c>
      <c r="F71" s="366" t="s">
        <v>7</v>
      </c>
      <c r="G71" s="366" t="s">
        <v>7</v>
      </c>
      <c r="H71" s="366" t="s">
        <v>7</v>
      </c>
      <c r="I71" s="366" t="s">
        <v>7</v>
      </c>
      <c r="J71" s="366" t="s">
        <v>7</v>
      </c>
      <c r="K71" s="366" t="s">
        <v>7</v>
      </c>
      <c r="L71" s="366" t="s">
        <v>7</v>
      </c>
      <c r="M71" s="366" t="s">
        <v>7</v>
      </c>
      <c r="N71" s="366" t="s">
        <v>7</v>
      </c>
      <c r="O71" s="366" t="s">
        <v>7</v>
      </c>
      <c r="P71" s="366" t="s">
        <v>7</v>
      </c>
      <c r="Q71" s="366" t="s">
        <v>7</v>
      </c>
      <c r="R71" s="366" t="s">
        <v>7</v>
      </c>
      <c r="S71" s="366" t="s">
        <v>7</v>
      </c>
      <c r="T71" s="366" t="s">
        <v>7</v>
      </c>
      <c r="U71" s="366" t="s">
        <v>7</v>
      </c>
      <c r="V71" s="366" t="s">
        <v>7</v>
      </c>
      <c r="W71" s="366" t="s">
        <v>7</v>
      </c>
      <c r="X71" s="366" t="s">
        <v>7</v>
      </c>
      <c r="Y71" s="366" t="s">
        <v>7</v>
      </c>
      <c r="Z71" s="366" t="s">
        <v>7</v>
      </c>
      <c r="AA71" s="366" t="s">
        <v>7</v>
      </c>
      <c r="AB71" s="366" t="s">
        <v>7</v>
      </c>
      <c r="AC71" s="366" t="s">
        <v>7</v>
      </c>
      <c r="AD71" s="366" t="s">
        <v>7</v>
      </c>
      <c r="AE71" s="366" t="s">
        <v>7</v>
      </c>
      <c r="AF71" s="366" t="s">
        <v>7</v>
      </c>
      <c r="AG71" s="366" t="s">
        <v>7</v>
      </c>
      <c r="AH71" s="366" t="s">
        <v>7</v>
      </c>
      <c r="AI71" s="366" t="s">
        <v>7</v>
      </c>
      <c r="AJ71" s="366" t="s">
        <v>7</v>
      </c>
      <c r="AK71" s="366" t="s">
        <v>7</v>
      </c>
      <c r="AL71" s="366" t="s">
        <v>7</v>
      </c>
      <c r="AM71" s="366" t="s">
        <v>7</v>
      </c>
      <c r="AN71" s="366" t="s">
        <v>7</v>
      </c>
      <c r="AO71" s="366" t="s">
        <v>7</v>
      </c>
      <c r="AP71" s="366" t="s">
        <v>7</v>
      </c>
      <c r="AQ71" s="366" t="s">
        <v>7</v>
      </c>
      <c r="AR71" s="366" t="s">
        <v>7</v>
      </c>
      <c r="AS71" s="366" t="s">
        <v>7</v>
      </c>
      <c r="AT71" s="366" t="s">
        <v>7</v>
      </c>
      <c r="AU71" s="366" t="s">
        <v>7</v>
      </c>
      <c r="AV71" s="366" t="s">
        <v>7</v>
      </c>
      <c r="AW71" s="366" t="s">
        <v>7</v>
      </c>
      <c r="AX71" s="366" t="s">
        <v>7</v>
      </c>
      <c r="AY71" s="366" t="s">
        <v>7</v>
      </c>
      <c r="AZ71" s="366" t="s">
        <v>7</v>
      </c>
      <c r="BA71" s="366" t="s">
        <v>7</v>
      </c>
      <c r="BB71" s="366" t="s">
        <v>7</v>
      </c>
      <c r="BC71" s="366" t="s">
        <v>7</v>
      </c>
      <c r="BD71" s="366" t="s">
        <v>7</v>
      </c>
      <c r="BE71" s="366" t="s">
        <v>7</v>
      </c>
      <c r="BF71" s="366" t="s">
        <v>7</v>
      </c>
      <c r="BG71" s="366" t="s">
        <v>7</v>
      </c>
      <c r="BH71" s="366" t="s">
        <v>7</v>
      </c>
      <c r="BI71" s="366" t="s">
        <v>7</v>
      </c>
      <c r="BJ71" s="366" t="s">
        <v>7</v>
      </c>
      <c r="BK71" s="366" t="s">
        <v>7</v>
      </c>
      <c r="BL71" s="366" t="s">
        <v>7</v>
      </c>
      <c r="BM71" s="139">
        <f t="shared" ref="BM71:BM134" si="20" xml:space="preserve"> BM70 + 1</f>
        <v>66</v>
      </c>
      <c r="BN71" s="199" t="str">
        <f t="shared" ca="1" si="14"/>
        <v>x</v>
      </c>
      <c r="BO71" s="199" t="str">
        <f t="shared" ca="1" si="15"/>
        <v>x</v>
      </c>
      <c r="BQ71" s="282" t="str">
        <f t="shared" si="12"/>
        <v>x</v>
      </c>
      <c r="BR71" s="282" t="str">
        <f t="shared" si="16"/>
        <v>x</v>
      </c>
      <c r="BS71" s="283" t="str">
        <f t="shared" ca="1" si="17"/>
        <v>x</v>
      </c>
      <c r="BT71" s="278" t="str">
        <f t="shared" si="13"/>
        <v>x</v>
      </c>
      <c r="BU71" s="278" t="str">
        <f t="shared" ca="1" si="18"/>
        <v>x</v>
      </c>
      <c r="BV71" s="278" t="str">
        <f t="shared" si="19"/>
        <v>x</v>
      </c>
    </row>
    <row r="72" spans="1:74" ht="13.5" thickBot="1" x14ac:dyDescent="0.25">
      <c r="A72" s="92" t="s">
        <v>70</v>
      </c>
      <c r="B72" s="128" t="s">
        <v>7</v>
      </c>
      <c r="C72" s="128" t="s">
        <v>7</v>
      </c>
      <c r="D72" s="375" t="s">
        <v>7</v>
      </c>
      <c r="E72" s="366" t="s">
        <v>7</v>
      </c>
      <c r="F72" s="366" t="s">
        <v>7</v>
      </c>
      <c r="G72" s="366" t="s">
        <v>7</v>
      </c>
      <c r="H72" s="366" t="s">
        <v>7</v>
      </c>
      <c r="I72" s="366" t="s">
        <v>7</v>
      </c>
      <c r="J72" s="366" t="s">
        <v>7</v>
      </c>
      <c r="K72" s="366" t="s">
        <v>7</v>
      </c>
      <c r="L72" s="366" t="s">
        <v>7</v>
      </c>
      <c r="M72" s="366" t="s">
        <v>7</v>
      </c>
      <c r="N72" s="366" t="s">
        <v>7</v>
      </c>
      <c r="O72" s="366" t="s">
        <v>7</v>
      </c>
      <c r="P72" s="366" t="s">
        <v>7</v>
      </c>
      <c r="Q72" s="366" t="s">
        <v>7</v>
      </c>
      <c r="R72" s="366" t="s">
        <v>7</v>
      </c>
      <c r="S72" s="366" t="s">
        <v>7</v>
      </c>
      <c r="T72" s="366" t="s">
        <v>7</v>
      </c>
      <c r="U72" s="366" t="s">
        <v>7</v>
      </c>
      <c r="V72" s="366" t="s">
        <v>7</v>
      </c>
      <c r="W72" s="366" t="s">
        <v>7</v>
      </c>
      <c r="X72" s="366" t="s">
        <v>7</v>
      </c>
      <c r="Y72" s="366" t="s">
        <v>7</v>
      </c>
      <c r="Z72" s="366" t="s">
        <v>7</v>
      </c>
      <c r="AA72" s="366" t="s">
        <v>7</v>
      </c>
      <c r="AB72" s="366" t="s">
        <v>7</v>
      </c>
      <c r="AC72" s="366" t="s">
        <v>7</v>
      </c>
      <c r="AD72" s="366" t="s">
        <v>7</v>
      </c>
      <c r="AE72" s="366" t="s">
        <v>7</v>
      </c>
      <c r="AF72" s="366" t="s">
        <v>7</v>
      </c>
      <c r="AG72" s="366" t="s">
        <v>7</v>
      </c>
      <c r="AH72" s="366" t="s">
        <v>7</v>
      </c>
      <c r="AI72" s="366" t="s">
        <v>7</v>
      </c>
      <c r="AJ72" s="366" t="s">
        <v>7</v>
      </c>
      <c r="AK72" s="366" t="s">
        <v>7</v>
      </c>
      <c r="AL72" s="366" t="s">
        <v>7</v>
      </c>
      <c r="AM72" s="366" t="s">
        <v>7</v>
      </c>
      <c r="AN72" s="366" t="s">
        <v>7</v>
      </c>
      <c r="AO72" s="366" t="s">
        <v>7</v>
      </c>
      <c r="AP72" s="366" t="s">
        <v>7</v>
      </c>
      <c r="AQ72" s="366" t="s">
        <v>7</v>
      </c>
      <c r="AR72" s="366" t="s">
        <v>7</v>
      </c>
      <c r="AS72" s="366" t="s">
        <v>7</v>
      </c>
      <c r="AT72" s="366" t="s">
        <v>7</v>
      </c>
      <c r="AU72" s="366" t="s">
        <v>7</v>
      </c>
      <c r="AV72" s="366" t="s">
        <v>7</v>
      </c>
      <c r="AW72" s="366" t="s">
        <v>7</v>
      </c>
      <c r="AX72" s="366" t="s">
        <v>7</v>
      </c>
      <c r="AY72" s="366" t="s">
        <v>7</v>
      </c>
      <c r="AZ72" s="366" t="s">
        <v>7</v>
      </c>
      <c r="BA72" s="366" t="s">
        <v>7</v>
      </c>
      <c r="BB72" s="366" t="s">
        <v>7</v>
      </c>
      <c r="BC72" s="366" t="s">
        <v>7</v>
      </c>
      <c r="BD72" s="366" t="s">
        <v>7</v>
      </c>
      <c r="BE72" s="366" t="s">
        <v>7</v>
      </c>
      <c r="BF72" s="366" t="s">
        <v>7</v>
      </c>
      <c r="BG72" s="366" t="s">
        <v>7</v>
      </c>
      <c r="BH72" s="366" t="s">
        <v>7</v>
      </c>
      <c r="BI72" s="366" t="s">
        <v>7</v>
      </c>
      <c r="BJ72" s="366" t="s">
        <v>7</v>
      </c>
      <c r="BK72" s="366" t="s">
        <v>7</v>
      </c>
      <c r="BL72" s="366" t="s">
        <v>7</v>
      </c>
      <c r="BM72" s="139">
        <f t="shared" si="20"/>
        <v>67</v>
      </c>
      <c r="BN72" s="199" t="str">
        <f t="shared" ca="1" si="14"/>
        <v>x</v>
      </c>
      <c r="BO72" s="199" t="str">
        <f t="shared" ca="1" si="15"/>
        <v>x</v>
      </c>
      <c r="BQ72" s="282" t="str">
        <f t="shared" si="12"/>
        <v>x</v>
      </c>
      <c r="BR72" s="282" t="str">
        <f t="shared" si="16"/>
        <v>x</v>
      </c>
      <c r="BS72" s="283" t="str">
        <f t="shared" ca="1" si="17"/>
        <v>x</v>
      </c>
      <c r="BT72" s="278" t="str">
        <f t="shared" si="13"/>
        <v>x</v>
      </c>
      <c r="BU72" s="278" t="str">
        <f t="shared" ca="1" si="18"/>
        <v>x</v>
      </c>
      <c r="BV72" s="278" t="str">
        <f t="shared" si="19"/>
        <v>x</v>
      </c>
    </row>
    <row r="73" spans="1:74" ht="13.5" thickBot="1" x14ac:dyDescent="0.25">
      <c r="A73" s="92" t="s">
        <v>70</v>
      </c>
      <c r="B73" s="128" t="s">
        <v>7</v>
      </c>
      <c r="C73" s="128" t="s">
        <v>7</v>
      </c>
      <c r="D73" s="375" t="s">
        <v>7</v>
      </c>
      <c r="E73" s="366" t="s">
        <v>7</v>
      </c>
      <c r="F73" s="366" t="s">
        <v>7</v>
      </c>
      <c r="G73" s="366" t="s">
        <v>7</v>
      </c>
      <c r="H73" s="366" t="s">
        <v>7</v>
      </c>
      <c r="I73" s="366" t="s">
        <v>7</v>
      </c>
      <c r="J73" s="366" t="s">
        <v>7</v>
      </c>
      <c r="K73" s="366" t="s">
        <v>7</v>
      </c>
      <c r="L73" s="366" t="s">
        <v>7</v>
      </c>
      <c r="M73" s="366" t="s">
        <v>7</v>
      </c>
      <c r="N73" s="366" t="s">
        <v>7</v>
      </c>
      <c r="O73" s="366" t="s">
        <v>7</v>
      </c>
      <c r="P73" s="366" t="s">
        <v>7</v>
      </c>
      <c r="Q73" s="366" t="s">
        <v>7</v>
      </c>
      <c r="R73" s="366" t="s">
        <v>7</v>
      </c>
      <c r="S73" s="366" t="s">
        <v>7</v>
      </c>
      <c r="T73" s="366" t="s">
        <v>7</v>
      </c>
      <c r="U73" s="366" t="s">
        <v>7</v>
      </c>
      <c r="V73" s="366" t="s">
        <v>7</v>
      </c>
      <c r="W73" s="366" t="s">
        <v>7</v>
      </c>
      <c r="X73" s="366" t="s">
        <v>7</v>
      </c>
      <c r="Y73" s="366" t="s">
        <v>7</v>
      </c>
      <c r="Z73" s="366" t="s">
        <v>7</v>
      </c>
      <c r="AA73" s="366" t="s">
        <v>7</v>
      </c>
      <c r="AB73" s="366" t="s">
        <v>7</v>
      </c>
      <c r="AC73" s="366" t="s">
        <v>7</v>
      </c>
      <c r="AD73" s="366" t="s">
        <v>7</v>
      </c>
      <c r="AE73" s="366" t="s">
        <v>7</v>
      </c>
      <c r="AF73" s="366" t="s">
        <v>7</v>
      </c>
      <c r="AG73" s="366" t="s">
        <v>7</v>
      </c>
      <c r="AH73" s="366" t="s">
        <v>7</v>
      </c>
      <c r="AI73" s="366" t="s">
        <v>7</v>
      </c>
      <c r="AJ73" s="366" t="s">
        <v>7</v>
      </c>
      <c r="AK73" s="366" t="s">
        <v>7</v>
      </c>
      <c r="AL73" s="366" t="s">
        <v>7</v>
      </c>
      <c r="AM73" s="366" t="s">
        <v>7</v>
      </c>
      <c r="AN73" s="366" t="s">
        <v>7</v>
      </c>
      <c r="AO73" s="366" t="s">
        <v>7</v>
      </c>
      <c r="AP73" s="366" t="s">
        <v>7</v>
      </c>
      <c r="AQ73" s="366" t="s">
        <v>7</v>
      </c>
      <c r="AR73" s="366" t="s">
        <v>7</v>
      </c>
      <c r="AS73" s="366" t="s">
        <v>7</v>
      </c>
      <c r="AT73" s="366" t="s">
        <v>7</v>
      </c>
      <c r="AU73" s="366" t="s">
        <v>7</v>
      </c>
      <c r="AV73" s="366" t="s">
        <v>7</v>
      </c>
      <c r="AW73" s="366" t="s">
        <v>7</v>
      </c>
      <c r="AX73" s="366" t="s">
        <v>7</v>
      </c>
      <c r="AY73" s="366" t="s">
        <v>7</v>
      </c>
      <c r="AZ73" s="366" t="s">
        <v>7</v>
      </c>
      <c r="BA73" s="366" t="s">
        <v>7</v>
      </c>
      <c r="BB73" s="366" t="s">
        <v>7</v>
      </c>
      <c r="BC73" s="366" t="s">
        <v>7</v>
      </c>
      <c r="BD73" s="366" t="s">
        <v>7</v>
      </c>
      <c r="BE73" s="366" t="s">
        <v>7</v>
      </c>
      <c r="BF73" s="366" t="s">
        <v>7</v>
      </c>
      <c r="BG73" s="366" t="s">
        <v>7</v>
      </c>
      <c r="BH73" s="366" t="s">
        <v>7</v>
      </c>
      <c r="BI73" s="366" t="s">
        <v>7</v>
      </c>
      <c r="BJ73" s="366" t="s">
        <v>7</v>
      </c>
      <c r="BK73" s="366" t="s">
        <v>7</v>
      </c>
      <c r="BL73" s="366" t="s">
        <v>7</v>
      </c>
      <c r="BM73" s="139">
        <f t="shared" si="20"/>
        <v>68</v>
      </c>
      <c r="BN73" s="199" t="str">
        <f t="shared" ca="1" si="14"/>
        <v>x</v>
      </c>
      <c r="BO73" s="199" t="str">
        <f t="shared" ca="1" si="15"/>
        <v>x</v>
      </c>
      <c r="BQ73" s="282" t="str">
        <f t="shared" si="12"/>
        <v>x</v>
      </c>
      <c r="BR73" s="282" t="str">
        <f t="shared" si="16"/>
        <v>x</v>
      </c>
      <c r="BS73" s="283" t="str">
        <f t="shared" ca="1" si="17"/>
        <v>x</v>
      </c>
      <c r="BT73" s="278" t="str">
        <f t="shared" si="13"/>
        <v>x</v>
      </c>
      <c r="BU73" s="278" t="str">
        <f t="shared" ca="1" si="18"/>
        <v>x</v>
      </c>
      <c r="BV73" s="278" t="str">
        <f t="shared" si="19"/>
        <v>x</v>
      </c>
    </row>
    <row r="74" spans="1:74" ht="13.5" thickBot="1" x14ac:dyDescent="0.25">
      <c r="A74" s="92" t="s">
        <v>70</v>
      </c>
      <c r="B74" s="128" t="s">
        <v>7</v>
      </c>
      <c r="C74" s="128" t="s">
        <v>7</v>
      </c>
      <c r="D74" s="375" t="s">
        <v>7</v>
      </c>
      <c r="E74" s="366" t="s">
        <v>7</v>
      </c>
      <c r="F74" s="366" t="s">
        <v>7</v>
      </c>
      <c r="G74" s="366" t="s">
        <v>7</v>
      </c>
      <c r="H74" s="366" t="s">
        <v>7</v>
      </c>
      <c r="I74" s="366" t="s">
        <v>7</v>
      </c>
      <c r="J74" s="366" t="s">
        <v>7</v>
      </c>
      <c r="K74" s="366" t="s">
        <v>7</v>
      </c>
      <c r="L74" s="366" t="s">
        <v>7</v>
      </c>
      <c r="M74" s="366" t="s">
        <v>7</v>
      </c>
      <c r="N74" s="366" t="s">
        <v>7</v>
      </c>
      <c r="O74" s="366" t="s">
        <v>7</v>
      </c>
      <c r="P74" s="366" t="s">
        <v>7</v>
      </c>
      <c r="Q74" s="366" t="s">
        <v>7</v>
      </c>
      <c r="R74" s="366" t="s">
        <v>7</v>
      </c>
      <c r="S74" s="366" t="s">
        <v>7</v>
      </c>
      <c r="T74" s="366" t="s">
        <v>7</v>
      </c>
      <c r="U74" s="366" t="s">
        <v>7</v>
      </c>
      <c r="V74" s="366" t="s">
        <v>7</v>
      </c>
      <c r="W74" s="366" t="s">
        <v>7</v>
      </c>
      <c r="X74" s="366" t="s">
        <v>7</v>
      </c>
      <c r="Y74" s="366" t="s">
        <v>7</v>
      </c>
      <c r="Z74" s="366" t="s">
        <v>7</v>
      </c>
      <c r="AA74" s="366" t="s">
        <v>7</v>
      </c>
      <c r="AB74" s="366" t="s">
        <v>7</v>
      </c>
      <c r="AC74" s="366" t="s">
        <v>7</v>
      </c>
      <c r="AD74" s="366" t="s">
        <v>7</v>
      </c>
      <c r="AE74" s="366" t="s">
        <v>7</v>
      </c>
      <c r="AF74" s="366" t="s">
        <v>7</v>
      </c>
      <c r="AG74" s="366" t="s">
        <v>7</v>
      </c>
      <c r="AH74" s="366" t="s">
        <v>7</v>
      </c>
      <c r="AI74" s="366" t="s">
        <v>7</v>
      </c>
      <c r="AJ74" s="366" t="s">
        <v>7</v>
      </c>
      <c r="AK74" s="366" t="s">
        <v>7</v>
      </c>
      <c r="AL74" s="366" t="s">
        <v>7</v>
      </c>
      <c r="AM74" s="366" t="s">
        <v>7</v>
      </c>
      <c r="AN74" s="366" t="s">
        <v>7</v>
      </c>
      <c r="AO74" s="366" t="s">
        <v>7</v>
      </c>
      <c r="AP74" s="366" t="s">
        <v>7</v>
      </c>
      <c r="AQ74" s="366" t="s">
        <v>7</v>
      </c>
      <c r="AR74" s="366" t="s">
        <v>7</v>
      </c>
      <c r="AS74" s="366" t="s">
        <v>7</v>
      </c>
      <c r="AT74" s="366" t="s">
        <v>7</v>
      </c>
      <c r="AU74" s="366" t="s">
        <v>7</v>
      </c>
      <c r="AV74" s="366" t="s">
        <v>7</v>
      </c>
      <c r="AW74" s="366" t="s">
        <v>7</v>
      </c>
      <c r="AX74" s="366" t="s">
        <v>7</v>
      </c>
      <c r="AY74" s="366" t="s">
        <v>7</v>
      </c>
      <c r="AZ74" s="366" t="s">
        <v>7</v>
      </c>
      <c r="BA74" s="366" t="s">
        <v>7</v>
      </c>
      <c r="BB74" s="366" t="s">
        <v>7</v>
      </c>
      <c r="BC74" s="366" t="s">
        <v>7</v>
      </c>
      <c r="BD74" s="366" t="s">
        <v>7</v>
      </c>
      <c r="BE74" s="366" t="s">
        <v>7</v>
      </c>
      <c r="BF74" s="366" t="s">
        <v>7</v>
      </c>
      <c r="BG74" s="366" t="s">
        <v>7</v>
      </c>
      <c r="BH74" s="366" t="s">
        <v>7</v>
      </c>
      <c r="BI74" s="366" t="s">
        <v>7</v>
      </c>
      <c r="BJ74" s="366" t="s">
        <v>7</v>
      </c>
      <c r="BK74" s="366" t="s">
        <v>7</v>
      </c>
      <c r="BL74" s="366" t="s">
        <v>7</v>
      </c>
      <c r="BM74" s="139">
        <f t="shared" si="20"/>
        <v>69</v>
      </c>
      <c r="BN74" s="199" t="str">
        <f t="shared" ca="1" si="14"/>
        <v>x</v>
      </c>
      <c r="BO74" s="199" t="str">
        <f t="shared" ca="1" si="15"/>
        <v>x</v>
      </c>
      <c r="BQ74" s="282" t="str">
        <f t="shared" si="12"/>
        <v>x</v>
      </c>
      <c r="BR74" s="282" t="str">
        <f t="shared" si="16"/>
        <v>x</v>
      </c>
      <c r="BS74" s="283" t="str">
        <f t="shared" ca="1" si="17"/>
        <v>x</v>
      </c>
      <c r="BT74" s="278" t="str">
        <f t="shared" si="13"/>
        <v>x</v>
      </c>
      <c r="BU74" s="278" t="str">
        <f t="shared" ca="1" si="18"/>
        <v>x</v>
      </c>
      <c r="BV74" s="278" t="str">
        <f t="shared" si="19"/>
        <v>x</v>
      </c>
    </row>
    <row r="75" spans="1:74" ht="13.5" thickBot="1" x14ac:dyDescent="0.25">
      <c r="A75" s="92" t="s">
        <v>70</v>
      </c>
      <c r="B75" s="128" t="s">
        <v>7</v>
      </c>
      <c r="C75" s="128" t="s">
        <v>7</v>
      </c>
      <c r="D75" s="375" t="s">
        <v>7</v>
      </c>
      <c r="E75" s="366" t="s">
        <v>7</v>
      </c>
      <c r="F75" s="366" t="s">
        <v>7</v>
      </c>
      <c r="G75" s="366" t="s">
        <v>7</v>
      </c>
      <c r="H75" s="366" t="s">
        <v>7</v>
      </c>
      <c r="I75" s="366" t="s">
        <v>7</v>
      </c>
      <c r="J75" s="366" t="s">
        <v>7</v>
      </c>
      <c r="K75" s="366" t="s">
        <v>7</v>
      </c>
      <c r="L75" s="366" t="s">
        <v>7</v>
      </c>
      <c r="M75" s="366" t="s">
        <v>7</v>
      </c>
      <c r="N75" s="366" t="s">
        <v>7</v>
      </c>
      <c r="O75" s="366" t="s">
        <v>7</v>
      </c>
      <c r="P75" s="366" t="s">
        <v>7</v>
      </c>
      <c r="Q75" s="366" t="s">
        <v>7</v>
      </c>
      <c r="R75" s="366" t="s">
        <v>7</v>
      </c>
      <c r="S75" s="366" t="s">
        <v>7</v>
      </c>
      <c r="T75" s="366" t="s">
        <v>7</v>
      </c>
      <c r="U75" s="366" t="s">
        <v>7</v>
      </c>
      <c r="V75" s="366" t="s">
        <v>7</v>
      </c>
      <c r="W75" s="366" t="s">
        <v>7</v>
      </c>
      <c r="X75" s="366" t="s">
        <v>7</v>
      </c>
      <c r="Y75" s="366" t="s">
        <v>7</v>
      </c>
      <c r="Z75" s="366" t="s">
        <v>7</v>
      </c>
      <c r="AA75" s="366" t="s">
        <v>7</v>
      </c>
      <c r="AB75" s="366" t="s">
        <v>7</v>
      </c>
      <c r="AC75" s="366" t="s">
        <v>7</v>
      </c>
      <c r="AD75" s="366" t="s">
        <v>7</v>
      </c>
      <c r="AE75" s="366" t="s">
        <v>7</v>
      </c>
      <c r="AF75" s="366" t="s">
        <v>7</v>
      </c>
      <c r="AG75" s="366" t="s">
        <v>7</v>
      </c>
      <c r="AH75" s="366" t="s">
        <v>7</v>
      </c>
      <c r="AI75" s="366" t="s">
        <v>7</v>
      </c>
      <c r="AJ75" s="366" t="s">
        <v>7</v>
      </c>
      <c r="AK75" s="366" t="s">
        <v>7</v>
      </c>
      <c r="AL75" s="366" t="s">
        <v>7</v>
      </c>
      <c r="AM75" s="366" t="s">
        <v>7</v>
      </c>
      <c r="AN75" s="366" t="s">
        <v>7</v>
      </c>
      <c r="AO75" s="366" t="s">
        <v>7</v>
      </c>
      <c r="AP75" s="366" t="s">
        <v>7</v>
      </c>
      <c r="AQ75" s="366" t="s">
        <v>7</v>
      </c>
      <c r="AR75" s="366" t="s">
        <v>7</v>
      </c>
      <c r="AS75" s="366" t="s">
        <v>7</v>
      </c>
      <c r="AT75" s="366" t="s">
        <v>7</v>
      </c>
      <c r="AU75" s="366" t="s">
        <v>7</v>
      </c>
      <c r="AV75" s="366" t="s">
        <v>7</v>
      </c>
      <c r="AW75" s="366" t="s">
        <v>7</v>
      </c>
      <c r="AX75" s="366" t="s">
        <v>7</v>
      </c>
      <c r="AY75" s="366" t="s">
        <v>7</v>
      </c>
      <c r="AZ75" s="366" t="s">
        <v>7</v>
      </c>
      <c r="BA75" s="366" t="s">
        <v>7</v>
      </c>
      <c r="BB75" s="366" t="s">
        <v>7</v>
      </c>
      <c r="BC75" s="366" t="s">
        <v>7</v>
      </c>
      <c r="BD75" s="366" t="s">
        <v>7</v>
      </c>
      <c r="BE75" s="366" t="s">
        <v>7</v>
      </c>
      <c r="BF75" s="366" t="s">
        <v>7</v>
      </c>
      <c r="BG75" s="366" t="s">
        <v>7</v>
      </c>
      <c r="BH75" s="366" t="s">
        <v>7</v>
      </c>
      <c r="BI75" s="366" t="s">
        <v>7</v>
      </c>
      <c r="BJ75" s="366" t="s">
        <v>7</v>
      </c>
      <c r="BK75" s="366" t="s">
        <v>7</v>
      </c>
      <c r="BL75" s="366" t="s">
        <v>7</v>
      </c>
      <c r="BM75" s="139">
        <f t="shared" si="20"/>
        <v>70</v>
      </c>
      <c r="BN75" s="199" t="str">
        <f t="shared" ca="1" si="14"/>
        <v>x</v>
      </c>
      <c r="BO75" s="199" t="str">
        <f t="shared" ca="1" si="15"/>
        <v>x</v>
      </c>
      <c r="BQ75" s="282" t="str">
        <f t="shared" si="12"/>
        <v>x</v>
      </c>
      <c r="BR75" s="282" t="str">
        <f t="shared" si="16"/>
        <v>x</v>
      </c>
      <c r="BS75" s="283" t="str">
        <f t="shared" ca="1" si="17"/>
        <v>x</v>
      </c>
      <c r="BT75" s="278" t="str">
        <f t="shared" si="13"/>
        <v>x</v>
      </c>
      <c r="BU75" s="278" t="str">
        <f t="shared" ca="1" si="18"/>
        <v>x</v>
      </c>
      <c r="BV75" s="278" t="str">
        <f t="shared" si="19"/>
        <v>x</v>
      </c>
    </row>
    <row r="76" spans="1:74" ht="13.5" thickBot="1" x14ac:dyDescent="0.25">
      <c r="A76" s="92" t="s">
        <v>70</v>
      </c>
      <c r="B76" s="128" t="s">
        <v>7</v>
      </c>
      <c r="C76" s="128" t="s">
        <v>7</v>
      </c>
      <c r="D76" s="375" t="s">
        <v>7</v>
      </c>
      <c r="E76" s="366" t="s">
        <v>7</v>
      </c>
      <c r="F76" s="366" t="s">
        <v>7</v>
      </c>
      <c r="G76" s="366" t="s">
        <v>7</v>
      </c>
      <c r="H76" s="366" t="s">
        <v>7</v>
      </c>
      <c r="I76" s="366" t="s">
        <v>7</v>
      </c>
      <c r="J76" s="366" t="s">
        <v>7</v>
      </c>
      <c r="K76" s="366" t="s">
        <v>7</v>
      </c>
      <c r="L76" s="366" t="s">
        <v>7</v>
      </c>
      <c r="M76" s="366" t="s">
        <v>7</v>
      </c>
      <c r="N76" s="366" t="s">
        <v>7</v>
      </c>
      <c r="O76" s="366" t="s">
        <v>7</v>
      </c>
      <c r="P76" s="366" t="s">
        <v>7</v>
      </c>
      <c r="Q76" s="366" t="s">
        <v>7</v>
      </c>
      <c r="R76" s="366" t="s">
        <v>7</v>
      </c>
      <c r="S76" s="366" t="s">
        <v>7</v>
      </c>
      <c r="T76" s="366" t="s">
        <v>7</v>
      </c>
      <c r="U76" s="366" t="s">
        <v>7</v>
      </c>
      <c r="V76" s="366" t="s">
        <v>7</v>
      </c>
      <c r="W76" s="366" t="s">
        <v>7</v>
      </c>
      <c r="X76" s="366" t="s">
        <v>7</v>
      </c>
      <c r="Y76" s="366" t="s">
        <v>7</v>
      </c>
      <c r="Z76" s="366" t="s">
        <v>7</v>
      </c>
      <c r="AA76" s="366" t="s">
        <v>7</v>
      </c>
      <c r="AB76" s="366" t="s">
        <v>7</v>
      </c>
      <c r="AC76" s="366" t="s">
        <v>7</v>
      </c>
      <c r="AD76" s="366" t="s">
        <v>7</v>
      </c>
      <c r="AE76" s="366" t="s">
        <v>7</v>
      </c>
      <c r="AF76" s="366" t="s">
        <v>7</v>
      </c>
      <c r="AG76" s="366" t="s">
        <v>7</v>
      </c>
      <c r="AH76" s="366" t="s">
        <v>7</v>
      </c>
      <c r="AI76" s="366" t="s">
        <v>7</v>
      </c>
      <c r="AJ76" s="366" t="s">
        <v>7</v>
      </c>
      <c r="AK76" s="366" t="s">
        <v>7</v>
      </c>
      <c r="AL76" s="366" t="s">
        <v>7</v>
      </c>
      <c r="AM76" s="366" t="s">
        <v>7</v>
      </c>
      <c r="AN76" s="366" t="s">
        <v>7</v>
      </c>
      <c r="AO76" s="366" t="s">
        <v>7</v>
      </c>
      <c r="AP76" s="366" t="s">
        <v>7</v>
      </c>
      <c r="AQ76" s="366" t="s">
        <v>7</v>
      </c>
      <c r="AR76" s="366" t="s">
        <v>7</v>
      </c>
      <c r="AS76" s="366" t="s">
        <v>7</v>
      </c>
      <c r="AT76" s="366" t="s">
        <v>7</v>
      </c>
      <c r="AU76" s="366" t="s">
        <v>7</v>
      </c>
      <c r="AV76" s="366" t="s">
        <v>7</v>
      </c>
      <c r="AW76" s="366" t="s">
        <v>7</v>
      </c>
      <c r="AX76" s="366" t="s">
        <v>7</v>
      </c>
      <c r="AY76" s="366" t="s">
        <v>7</v>
      </c>
      <c r="AZ76" s="366" t="s">
        <v>7</v>
      </c>
      <c r="BA76" s="366" t="s">
        <v>7</v>
      </c>
      <c r="BB76" s="366" t="s">
        <v>7</v>
      </c>
      <c r="BC76" s="366" t="s">
        <v>7</v>
      </c>
      <c r="BD76" s="366" t="s">
        <v>7</v>
      </c>
      <c r="BE76" s="366" t="s">
        <v>7</v>
      </c>
      <c r="BF76" s="366" t="s">
        <v>7</v>
      </c>
      <c r="BG76" s="366" t="s">
        <v>7</v>
      </c>
      <c r="BH76" s="366" t="s">
        <v>7</v>
      </c>
      <c r="BI76" s="366" t="s">
        <v>7</v>
      </c>
      <c r="BJ76" s="366" t="s">
        <v>7</v>
      </c>
      <c r="BK76" s="366" t="s">
        <v>7</v>
      </c>
      <c r="BL76" s="366" t="s">
        <v>7</v>
      </c>
      <c r="BM76" s="139">
        <f t="shared" si="20"/>
        <v>71</v>
      </c>
      <c r="BN76" s="199" t="str">
        <f t="shared" ca="1" si="14"/>
        <v>x</v>
      </c>
      <c r="BO76" s="199" t="str">
        <f t="shared" ca="1" si="15"/>
        <v>x</v>
      </c>
      <c r="BQ76" s="282" t="str">
        <f t="shared" si="12"/>
        <v>x</v>
      </c>
      <c r="BR76" s="282" t="str">
        <f t="shared" si="16"/>
        <v>x</v>
      </c>
      <c r="BS76" s="283" t="str">
        <f t="shared" ca="1" si="17"/>
        <v>x</v>
      </c>
      <c r="BT76" s="278" t="str">
        <f t="shared" si="13"/>
        <v>x</v>
      </c>
      <c r="BU76" s="278" t="str">
        <f t="shared" ca="1" si="18"/>
        <v>x</v>
      </c>
      <c r="BV76" s="278" t="str">
        <f t="shared" si="19"/>
        <v>x</v>
      </c>
    </row>
    <row r="77" spans="1:74" ht="13.5" thickBot="1" x14ac:dyDescent="0.25">
      <c r="A77" s="92" t="s">
        <v>70</v>
      </c>
      <c r="B77" s="128" t="s">
        <v>7</v>
      </c>
      <c r="C77" s="128" t="s">
        <v>7</v>
      </c>
      <c r="D77" s="375" t="s">
        <v>7</v>
      </c>
      <c r="E77" s="366" t="s">
        <v>7</v>
      </c>
      <c r="F77" s="366" t="s">
        <v>7</v>
      </c>
      <c r="G77" s="366" t="s">
        <v>7</v>
      </c>
      <c r="H77" s="366" t="s">
        <v>7</v>
      </c>
      <c r="I77" s="366" t="s">
        <v>7</v>
      </c>
      <c r="J77" s="366" t="s">
        <v>7</v>
      </c>
      <c r="K77" s="366" t="s">
        <v>7</v>
      </c>
      <c r="L77" s="366" t="s">
        <v>7</v>
      </c>
      <c r="M77" s="366" t="s">
        <v>7</v>
      </c>
      <c r="N77" s="366" t="s">
        <v>7</v>
      </c>
      <c r="O77" s="366" t="s">
        <v>7</v>
      </c>
      <c r="P77" s="366" t="s">
        <v>7</v>
      </c>
      <c r="Q77" s="366" t="s">
        <v>7</v>
      </c>
      <c r="R77" s="366" t="s">
        <v>7</v>
      </c>
      <c r="S77" s="366" t="s">
        <v>7</v>
      </c>
      <c r="T77" s="366" t="s">
        <v>7</v>
      </c>
      <c r="U77" s="366" t="s">
        <v>7</v>
      </c>
      <c r="V77" s="366" t="s">
        <v>7</v>
      </c>
      <c r="W77" s="366" t="s">
        <v>7</v>
      </c>
      <c r="X77" s="366" t="s">
        <v>7</v>
      </c>
      <c r="Y77" s="366" t="s">
        <v>7</v>
      </c>
      <c r="Z77" s="366" t="s">
        <v>7</v>
      </c>
      <c r="AA77" s="366" t="s">
        <v>7</v>
      </c>
      <c r="AB77" s="366" t="s">
        <v>7</v>
      </c>
      <c r="AC77" s="366" t="s">
        <v>7</v>
      </c>
      <c r="AD77" s="366" t="s">
        <v>7</v>
      </c>
      <c r="AE77" s="366" t="s">
        <v>7</v>
      </c>
      <c r="AF77" s="366" t="s">
        <v>7</v>
      </c>
      <c r="AG77" s="366" t="s">
        <v>7</v>
      </c>
      <c r="AH77" s="366" t="s">
        <v>7</v>
      </c>
      <c r="AI77" s="366" t="s">
        <v>7</v>
      </c>
      <c r="AJ77" s="366" t="s">
        <v>7</v>
      </c>
      <c r="AK77" s="366" t="s">
        <v>7</v>
      </c>
      <c r="AL77" s="366" t="s">
        <v>7</v>
      </c>
      <c r="AM77" s="366" t="s">
        <v>7</v>
      </c>
      <c r="AN77" s="366" t="s">
        <v>7</v>
      </c>
      <c r="AO77" s="366" t="s">
        <v>7</v>
      </c>
      <c r="AP77" s="366" t="s">
        <v>7</v>
      </c>
      <c r="AQ77" s="366" t="s">
        <v>7</v>
      </c>
      <c r="AR77" s="366" t="s">
        <v>7</v>
      </c>
      <c r="AS77" s="366" t="s">
        <v>7</v>
      </c>
      <c r="AT77" s="366" t="s">
        <v>7</v>
      </c>
      <c r="AU77" s="366" t="s">
        <v>7</v>
      </c>
      <c r="AV77" s="366" t="s">
        <v>7</v>
      </c>
      <c r="AW77" s="366" t="s">
        <v>7</v>
      </c>
      <c r="AX77" s="366" t="s">
        <v>7</v>
      </c>
      <c r="AY77" s="366" t="s">
        <v>7</v>
      </c>
      <c r="AZ77" s="366" t="s">
        <v>7</v>
      </c>
      <c r="BA77" s="366" t="s">
        <v>7</v>
      </c>
      <c r="BB77" s="366" t="s">
        <v>7</v>
      </c>
      <c r="BC77" s="366" t="s">
        <v>7</v>
      </c>
      <c r="BD77" s="366" t="s">
        <v>7</v>
      </c>
      <c r="BE77" s="366" t="s">
        <v>7</v>
      </c>
      <c r="BF77" s="366" t="s">
        <v>7</v>
      </c>
      <c r="BG77" s="366" t="s">
        <v>7</v>
      </c>
      <c r="BH77" s="366" t="s">
        <v>7</v>
      </c>
      <c r="BI77" s="366" t="s">
        <v>7</v>
      </c>
      <c r="BJ77" s="366" t="s">
        <v>7</v>
      </c>
      <c r="BK77" s="366" t="s">
        <v>7</v>
      </c>
      <c r="BL77" s="366" t="s">
        <v>7</v>
      </c>
      <c r="BM77" s="139">
        <f t="shared" si="20"/>
        <v>72</v>
      </c>
      <c r="BN77" s="199" t="str">
        <f t="shared" ca="1" si="14"/>
        <v>x</v>
      </c>
      <c r="BO77" s="199" t="str">
        <f t="shared" ca="1" si="15"/>
        <v>x</v>
      </c>
      <c r="BQ77" s="282" t="str">
        <f t="shared" si="12"/>
        <v>x</v>
      </c>
      <c r="BR77" s="282" t="str">
        <f t="shared" si="16"/>
        <v>x</v>
      </c>
      <c r="BS77" s="283" t="str">
        <f t="shared" ca="1" si="17"/>
        <v>x</v>
      </c>
      <c r="BT77" s="278" t="str">
        <f t="shared" si="13"/>
        <v>x</v>
      </c>
      <c r="BU77" s="278" t="str">
        <f t="shared" ca="1" si="18"/>
        <v>x</v>
      </c>
      <c r="BV77" s="278" t="str">
        <f t="shared" si="19"/>
        <v>x</v>
      </c>
    </row>
    <row r="78" spans="1:74" ht="13.5" thickBot="1" x14ac:dyDescent="0.25">
      <c r="A78" s="92" t="s">
        <v>70</v>
      </c>
      <c r="B78" s="128" t="s">
        <v>7</v>
      </c>
      <c r="C78" s="128" t="s">
        <v>7</v>
      </c>
      <c r="D78" s="375" t="s">
        <v>7</v>
      </c>
      <c r="E78" s="366" t="s">
        <v>7</v>
      </c>
      <c r="F78" s="366" t="s">
        <v>7</v>
      </c>
      <c r="G78" s="366" t="s">
        <v>7</v>
      </c>
      <c r="H78" s="366" t="s">
        <v>7</v>
      </c>
      <c r="I78" s="366" t="s">
        <v>7</v>
      </c>
      <c r="J78" s="366" t="s">
        <v>7</v>
      </c>
      <c r="K78" s="366" t="s">
        <v>7</v>
      </c>
      <c r="L78" s="366" t="s">
        <v>7</v>
      </c>
      <c r="M78" s="366" t="s">
        <v>7</v>
      </c>
      <c r="N78" s="366" t="s">
        <v>7</v>
      </c>
      <c r="O78" s="366" t="s">
        <v>7</v>
      </c>
      <c r="P78" s="366" t="s">
        <v>7</v>
      </c>
      <c r="Q78" s="366" t="s">
        <v>7</v>
      </c>
      <c r="R78" s="366" t="s">
        <v>7</v>
      </c>
      <c r="S78" s="366" t="s">
        <v>7</v>
      </c>
      <c r="T78" s="366" t="s">
        <v>7</v>
      </c>
      <c r="U78" s="366" t="s">
        <v>7</v>
      </c>
      <c r="V78" s="366" t="s">
        <v>7</v>
      </c>
      <c r="W78" s="366" t="s">
        <v>7</v>
      </c>
      <c r="X78" s="366" t="s">
        <v>7</v>
      </c>
      <c r="Y78" s="366" t="s">
        <v>7</v>
      </c>
      <c r="Z78" s="366" t="s">
        <v>7</v>
      </c>
      <c r="AA78" s="366" t="s">
        <v>7</v>
      </c>
      <c r="AB78" s="366" t="s">
        <v>7</v>
      </c>
      <c r="AC78" s="366" t="s">
        <v>7</v>
      </c>
      <c r="AD78" s="366" t="s">
        <v>7</v>
      </c>
      <c r="AE78" s="366" t="s">
        <v>7</v>
      </c>
      <c r="AF78" s="366" t="s">
        <v>7</v>
      </c>
      <c r="AG78" s="366" t="s">
        <v>7</v>
      </c>
      <c r="AH78" s="366" t="s">
        <v>7</v>
      </c>
      <c r="AI78" s="366" t="s">
        <v>7</v>
      </c>
      <c r="AJ78" s="366" t="s">
        <v>7</v>
      </c>
      <c r="AK78" s="366" t="s">
        <v>7</v>
      </c>
      <c r="AL78" s="366" t="s">
        <v>7</v>
      </c>
      <c r="AM78" s="366" t="s">
        <v>7</v>
      </c>
      <c r="AN78" s="366" t="s">
        <v>7</v>
      </c>
      <c r="AO78" s="366" t="s">
        <v>7</v>
      </c>
      <c r="AP78" s="366" t="s">
        <v>7</v>
      </c>
      <c r="AQ78" s="366" t="s">
        <v>7</v>
      </c>
      <c r="AR78" s="366" t="s">
        <v>7</v>
      </c>
      <c r="AS78" s="366" t="s">
        <v>7</v>
      </c>
      <c r="AT78" s="366" t="s">
        <v>7</v>
      </c>
      <c r="AU78" s="366" t="s">
        <v>7</v>
      </c>
      <c r="AV78" s="366" t="s">
        <v>7</v>
      </c>
      <c r="AW78" s="366" t="s">
        <v>7</v>
      </c>
      <c r="AX78" s="366" t="s">
        <v>7</v>
      </c>
      <c r="AY78" s="366" t="s">
        <v>7</v>
      </c>
      <c r="AZ78" s="366" t="s">
        <v>7</v>
      </c>
      <c r="BA78" s="366" t="s">
        <v>7</v>
      </c>
      <c r="BB78" s="366" t="s">
        <v>7</v>
      </c>
      <c r="BC78" s="366" t="s">
        <v>7</v>
      </c>
      <c r="BD78" s="366" t="s">
        <v>7</v>
      </c>
      <c r="BE78" s="366" t="s">
        <v>7</v>
      </c>
      <c r="BF78" s="366" t="s">
        <v>7</v>
      </c>
      <c r="BG78" s="366" t="s">
        <v>7</v>
      </c>
      <c r="BH78" s="366" t="s">
        <v>7</v>
      </c>
      <c r="BI78" s="366" t="s">
        <v>7</v>
      </c>
      <c r="BJ78" s="366" t="s">
        <v>7</v>
      </c>
      <c r="BK78" s="366" t="s">
        <v>7</v>
      </c>
      <c r="BL78" s="366" t="s">
        <v>7</v>
      </c>
      <c r="BM78" s="139">
        <f t="shared" si="20"/>
        <v>73</v>
      </c>
      <c r="BN78" s="199" t="str">
        <f t="shared" ca="1" si="14"/>
        <v>x</v>
      </c>
      <c r="BO78" s="199" t="str">
        <f t="shared" ca="1" si="15"/>
        <v>x</v>
      </c>
      <c r="BQ78" s="282" t="str">
        <f t="shared" si="12"/>
        <v>x</v>
      </c>
      <c r="BR78" s="282" t="str">
        <f t="shared" si="16"/>
        <v>x</v>
      </c>
      <c r="BS78" s="283" t="str">
        <f t="shared" ca="1" si="17"/>
        <v>x</v>
      </c>
      <c r="BT78" s="278" t="str">
        <f t="shared" si="13"/>
        <v>x</v>
      </c>
      <c r="BU78" s="278" t="str">
        <f t="shared" ca="1" si="18"/>
        <v>x</v>
      </c>
      <c r="BV78" s="278" t="str">
        <f t="shared" si="19"/>
        <v>x</v>
      </c>
    </row>
    <row r="79" spans="1:74" ht="13.5" thickBot="1" x14ac:dyDescent="0.25">
      <c r="A79" s="92" t="s">
        <v>70</v>
      </c>
      <c r="B79" s="128" t="s">
        <v>7</v>
      </c>
      <c r="C79" s="128" t="s">
        <v>7</v>
      </c>
      <c r="D79" s="375" t="s">
        <v>7</v>
      </c>
      <c r="E79" s="366" t="s">
        <v>7</v>
      </c>
      <c r="F79" s="366" t="s">
        <v>7</v>
      </c>
      <c r="G79" s="366" t="s">
        <v>7</v>
      </c>
      <c r="H79" s="366" t="s">
        <v>7</v>
      </c>
      <c r="I79" s="366" t="s">
        <v>7</v>
      </c>
      <c r="J79" s="366" t="s">
        <v>7</v>
      </c>
      <c r="K79" s="366" t="s">
        <v>7</v>
      </c>
      <c r="L79" s="366" t="s">
        <v>7</v>
      </c>
      <c r="M79" s="366" t="s">
        <v>7</v>
      </c>
      <c r="N79" s="366" t="s">
        <v>7</v>
      </c>
      <c r="O79" s="366" t="s">
        <v>7</v>
      </c>
      <c r="P79" s="366" t="s">
        <v>7</v>
      </c>
      <c r="Q79" s="366" t="s">
        <v>7</v>
      </c>
      <c r="R79" s="366" t="s">
        <v>7</v>
      </c>
      <c r="S79" s="366" t="s">
        <v>7</v>
      </c>
      <c r="T79" s="366" t="s">
        <v>7</v>
      </c>
      <c r="U79" s="366" t="s">
        <v>7</v>
      </c>
      <c r="V79" s="366" t="s">
        <v>7</v>
      </c>
      <c r="W79" s="366" t="s">
        <v>7</v>
      </c>
      <c r="X79" s="366" t="s">
        <v>7</v>
      </c>
      <c r="Y79" s="366" t="s">
        <v>7</v>
      </c>
      <c r="Z79" s="366" t="s">
        <v>7</v>
      </c>
      <c r="AA79" s="366" t="s">
        <v>7</v>
      </c>
      <c r="AB79" s="366" t="s">
        <v>7</v>
      </c>
      <c r="AC79" s="366" t="s">
        <v>7</v>
      </c>
      <c r="AD79" s="366" t="s">
        <v>7</v>
      </c>
      <c r="AE79" s="366" t="s">
        <v>7</v>
      </c>
      <c r="AF79" s="366" t="s">
        <v>7</v>
      </c>
      <c r="AG79" s="366" t="s">
        <v>7</v>
      </c>
      <c r="AH79" s="366" t="s">
        <v>7</v>
      </c>
      <c r="AI79" s="366" t="s">
        <v>7</v>
      </c>
      <c r="AJ79" s="366" t="s">
        <v>7</v>
      </c>
      <c r="AK79" s="366" t="s">
        <v>7</v>
      </c>
      <c r="AL79" s="366" t="s">
        <v>7</v>
      </c>
      <c r="AM79" s="366" t="s">
        <v>7</v>
      </c>
      <c r="AN79" s="366" t="s">
        <v>7</v>
      </c>
      <c r="AO79" s="366" t="s">
        <v>7</v>
      </c>
      <c r="AP79" s="366" t="s">
        <v>7</v>
      </c>
      <c r="AQ79" s="366" t="s">
        <v>7</v>
      </c>
      <c r="AR79" s="366" t="s">
        <v>7</v>
      </c>
      <c r="AS79" s="366" t="s">
        <v>7</v>
      </c>
      <c r="AT79" s="366" t="s">
        <v>7</v>
      </c>
      <c r="AU79" s="366" t="s">
        <v>7</v>
      </c>
      <c r="AV79" s="366" t="s">
        <v>7</v>
      </c>
      <c r="AW79" s="366" t="s">
        <v>7</v>
      </c>
      <c r="AX79" s="366" t="s">
        <v>7</v>
      </c>
      <c r="AY79" s="366" t="s">
        <v>7</v>
      </c>
      <c r="AZ79" s="366" t="s">
        <v>7</v>
      </c>
      <c r="BA79" s="366" t="s">
        <v>7</v>
      </c>
      <c r="BB79" s="366" t="s">
        <v>7</v>
      </c>
      <c r="BC79" s="366" t="s">
        <v>7</v>
      </c>
      <c r="BD79" s="366" t="s">
        <v>7</v>
      </c>
      <c r="BE79" s="366" t="s">
        <v>7</v>
      </c>
      <c r="BF79" s="366" t="s">
        <v>7</v>
      </c>
      <c r="BG79" s="366" t="s">
        <v>7</v>
      </c>
      <c r="BH79" s="366" t="s">
        <v>7</v>
      </c>
      <c r="BI79" s="366" t="s">
        <v>7</v>
      </c>
      <c r="BJ79" s="366" t="s">
        <v>7</v>
      </c>
      <c r="BK79" s="366" t="s">
        <v>7</v>
      </c>
      <c r="BL79" s="366" t="s">
        <v>7</v>
      </c>
      <c r="BM79" s="139">
        <f t="shared" si="20"/>
        <v>74</v>
      </c>
      <c r="BN79" s="199" t="str">
        <f t="shared" ca="1" si="14"/>
        <v>x</v>
      </c>
      <c r="BO79" s="199" t="str">
        <f t="shared" ca="1" si="15"/>
        <v>x</v>
      </c>
      <c r="BQ79" s="282" t="str">
        <f t="shared" si="12"/>
        <v>x</v>
      </c>
      <c r="BR79" s="282" t="str">
        <f t="shared" si="16"/>
        <v>x</v>
      </c>
      <c r="BS79" s="283" t="str">
        <f t="shared" ca="1" si="17"/>
        <v>x</v>
      </c>
      <c r="BT79" s="278" t="str">
        <f t="shared" si="13"/>
        <v>x</v>
      </c>
      <c r="BU79" s="278" t="str">
        <f t="shared" ca="1" si="18"/>
        <v>x</v>
      </c>
      <c r="BV79" s="278" t="str">
        <f t="shared" si="19"/>
        <v>x</v>
      </c>
    </row>
    <row r="80" spans="1:74" ht="13.5" thickBot="1" x14ac:dyDescent="0.25">
      <c r="A80" s="92" t="s">
        <v>70</v>
      </c>
      <c r="B80" s="128" t="s">
        <v>7</v>
      </c>
      <c r="C80" s="128" t="s">
        <v>7</v>
      </c>
      <c r="D80" s="375" t="s">
        <v>7</v>
      </c>
      <c r="E80" s="366" t="s">
        <v>7</v>
      </c>
      <c r="F80" s="366" t="s">
        <v>7</v>
      </c>
      <c r="G80" s="366" t="s">
        <v>7</v>
      </c>
      <c r="H80" s="366" t="s">
        <v>7</v>
      </c>
      <c r="I80" s="366" t="s">
        <v>7</v>
      </c>
      <c r="J80" s="366" t="s">
        <v>7</v>
      </c>
      <c r="K80" s="366" t="s">
        <v>7</v>
      </c>
      <c r="L80" s="366" t="s">
        <v>7</v>
      </c>
      <c r="M80" s="366" t="s">
        <v>7</v>
      </c>
      <c r="N80" s="366" t="s">
        <v>7</v>
      </c>
      <c r="O80" s="366" t="s">
        <v>7</v>
      </c>
      <c r="P80" s="366" t="s">
        <v>7</v>
      </c>
      <c r="Q80" s="366" t="s">
        <v>7</v>
      </c>
      <c r="R80" s="366" t="s">
        <v>7</v>
      </c>
      <c r="S80" s="366" t="s">
        <v>7</v>
      </c>
      <c r="T80" s="366" t="s">
        <v>7</v>
      </c>
      <c r="U80" s="366" t="s">
        <v>7</v>
      </c>
      <c r="V80" s="366" t="s">
        <v>7</v>
      </c>
      <c r="W80" s="366" t="s">
        <v>7</v>
      </c>
      <c r="X80" s="366" t="s">
        <v>7</v>
      </c>
      <c r="Y80" s="366" t="s">
        <v>7</v>
      </c>
      <c r="Z80" s="366" t="s">
        <v>7</v>
      </c>
      <c r="AA80" s="366" t="s">
        <v>7</v>
      </c>
      <c r="AB80" s="366" t="s">
        <v>7</v>
      </c>
      <c r="AC80" s="366" t="s">
        <v>7</v>
      </c>
      <c r="AD80" s="366" t="s">
        <v>7</v>
      </c>
      <c r="AE80" s="366" t="s">
        <v>7</v>
      </c>
      <c r="AF80" s="366" t="s">
        <v>7</v>
      </c>
      <c r="AG80" s="366" t="s">
        <v>7</v>
      </c>
      <c r="AH80" s="366" t="s">
        <v>7</v>
      </c>
      <c r="AI80" s="366" t="s">
        <v>7</v>
      </c>
      <c r="AJ80" s="366" t="s">
        <v>7</v>
      </c>
      <c r="AK80" s="366" t="s">
        <v>7</v>
      </c>
      <c r="AL80" s="366" t="s">
        <v>7</v>
      </c>
      <c r="AM80" s="366" t="s">
        <v>7</v>
      </c>
      <c r="AN80" s="366" t="s">
        <v>7</v>
      </c>
      <c r="AO80" s="366" t="s">
        <v>7</v>
      </c>
      <c r="AP80" s="366" t="s">
        <v>7</v>
      </c>
      <c r="AQ80" s="366" t="s">
        <v>7</v>
      </c>
      <c r="AR80" s="366" t="s">
        <v>7</v>
      </c>
      <c r="AS80" s="366" t="s">
        <v>7</v>
      </c>
      <c r="AT80" s="366" t="s">
        <v>7</v>
      </c>
      <c r="AU80" s="366" t="s">
        <v>7</v>
      </c>
      <c r="AV80" s="366" t="s">
        <v>7</v>
      </c>
      <c r="AW80" s="366" t="s">
        <v>7</v>
      </c>
      <c r="AX80" s="366" t="s">
        <v>7</v>
      </c>
      <c r="AY80" s="366" t="s">
        <v>7</v>
      </c>
      <c r="AZ80" s="366" t="s">
        <v>7</v>
      </c>
      <c r="BA80" s="366" t="s">
        <v>7</v>
      </c>
      <c r="BB80" s="366" t="s">
        <v>7</v>
      </c>
      <c r="BC80" s="366" t="s">
        <v>7</v>
      </c>
      <c r="BD80" s="366" t="s">
        <v>7</v>
      </c>
      <c r="BE80" s="366" t="s">
        <v>7</v>
      </c>
      <c r="BF80" s="366" t="s">
        <v>7</v>
      </c>
      <c r="BG80" s="366" t="s">
        <v>7</v>
      </c>
      <c r="BH80" s="366" t="s">
        <v>7</v>
      </c>
      <c r="BI80" s="366" t="s">
        <v>7</v>
      </c>
      <c r="BJ80" s="366" t="s">
        <v>7</v>
      </c>
      <c r="BK80" s="366" t="s">
        <v>7</v>
      </c>
      <c r="BL80" s="366" t="s">
        <v>7</v>
      </c>
      <c r="BM80" s="139">
        <f t="shared" si="20"/>
        <v>75</v>
      </c>
      <c r="BN80" s="199" t="str">
        <f t="shared" ca="1" si="14"/>
        <v>x</v>
      </c>
      <c r="BO80" s="199" t="str">
        <f t="shared" ca="1" si="15"/>
        <v>x</v>
      </c>
      <c r="BQ80" s="282" t="str">
        <f t="shared" si="12"/>
        <v>x</v>
      </c>
      <c r="BR80" s="282" t="str">
        <f t="shared" si="16"/>
        <v>x</v>
      </c>
      <c r="BS80" s="283" t="str">
        <f t="shared" ca="1" si="17"/>
        <v>x</v>
      </c>
      <c r="BT80" s="278" t="str">
        <f t="shared" si="13"/>
        <v>x</v>
      </c>
      <c r="BU80" s="278" t="str">
        <f t="shared" ca="1" si="18"/>
        <v>x</v>
      </c>
      <c r="BV80" s="278" t="str">
        <f t="shared" si="19"/>
        <v>x</v>
      </c>
    </row>
    <row r="81" spans="1:74" ht="13.5" thickBot="1" x14ac:dyDescent="0.25">
      <c r="A81" s="92" t="s">
        <v>70</v>
      </c>
      <c r="B81" s="128" t="s">
        <v>7</v>
      </c>
      <c r="C81" s="128" t="s">
        <v>7</v>
      </c>
      <c r="D81" s="375" t="s">
        <v>7</v>
      </c>
      <c r="E81" s="366" t="s">
        <v>7</v>
      </c>
      <c r="F81" s="366" t="s">
        <v>7</v>
      </c>
      <c r="G81" s="366" t="s">
        <v>7</v>
      </c>
      <c r="H81" s="366" t="s">
        <v>7</v>
      </c>
      <c r="I81" s="366" t="s">
        <v>7</v>
      </c>
      <c r="J81" s="366" t="s">
        <v>7</v>
      </c>
      <c r="K81" s="366" t="s">
        <v>7</v>
      </c>
      <c r="L81" s="366" t="s">
        <v>7</v>
      </c>
      <c r="M81" s="366" t="s">
        <v>7</v>
      </c>
      <c r="N81" s="366" t="s">
        <v>7</v>
      </c>
      <c r="O81" s="366" t="s">
        <v>7</v>
      </c>
      <c r="P81" s="366" t="s">
        <v>7</v>
      </c>
      <c r="Q81" s="366" t="s">
        <v>7</v>
      </c>
      <c r="R81" s="366" t="s">
        <v>7</v>
      </c>
      <c r="S81" s="366" t="s">
        <v>7</v>
      </c>
      <c r="T81" s="366" t="s">
        <v>7</v>
      </c>
      <c r="U81" s="366" t="s">
        <v>7</v>
      </c>
      <c r="V81" s="366" t="s">
        <v>7</v>
      </c>
      <c r="W81" s="366" t="s">
        <v>7</v>
      </c>
      <c r="X81" s="366" t="s">
        <v>7</v>
      </c>
      <c r="Y81" s="366" t="s">
        <v>7</v>
      </c>
      <c r="Z81" s="366" t="s">
        <v>7</v>
      </c>
      <c r="AA81" s="366" t="s">
        <v>7</v>
      </c>
      <c r="AB81" s="366" t="s">
        <v>7</v>
      </c>
      <c r="AC81" s="366" t="s">
        <v>7</v>
      </c>
      <c r="AD81" s="366" t="s">
        <v>7</v>
      </c>
      <c r="AE81" s="366" t="s">
        <v>7</v>
      </c>
      <c r="AF81" s="366" t="s">
        <v>7</v>
      </c>
      <c r="AG81" s="366" t="s">
        <v>7</v>
      </c>
      <c r="AH81" s="366" t="s">
        <v>7</v>
      </c>
      <c r="AI81" s="366" t="s">
        <v>7</v>
      </c>
      <c r="AJ81" s="366" t="s">
        <v>7</v>
      </c>
      <c r="AK81" s="366" t="s">
        <v>7</v>
      </c>
      <c r="AL81" s="366" t="s">
        <v>7</v>
      </c>
      <c r="AM81" s="366" t="s">
        <v>7</v>
      </c>
      <c r="AN81" s="366" t="s">
        <v>7</v>
      </c>
      <c r="AO81" s="366" t="s">
        <v>7</v>
      </c>
      <c r="AP81" s="366" t="s">
        <v>7</v>
      </c>
      <c r="AQ81" s="366" t="s">
        <v>7</v>
      </c>
      <c r="AR81" s="366" t="s">
        <v>7</v>
      </c>
      <c r="AS81" s="366" t="s">
        <v>7</v>
      </c>
      <c r="AT81" s="366" t="s">
        <v>7</v>
      </c>
      <c r="AU81" s="366" t="s">
        <v>7</v>
      </c>
      <c r="AV81" s="366" t="s">
        <v>7</v>
      </c>
      <c r="AW81" s="366" t="s">
        <v>7</v>
      </c>
      <c r="AX81" s="366" t="s">
        <v>7</v>
      </c>
      <c r="AY81" s="366" t="s">
        <v>7</v>
      </c>
      <c r="AZ81" s="366" t="s">
        <v>7</v>
      </c>
      <c r="BA81" s="366" t="s">
        <v>7</v>
      </c>
      <c r="BB81" s="366" t="s">
        <v>7</v>
      </c>
      <c r="BC81" s="366" t="s">
        <v>7</v>
      </c>
      <c r="BD81" s="366" t="s">
        <v>7</v>
      </c>
      <c r="BE81" s="366" t="s">
        <v>7</v>
      </c>
      <c r="BF81" s="366" t="s">
        <v>7</v>
      </c>
      <c r="BG81" s="366" t="s">
        <v>7</v>
      </c>
      <c r="BH81" s="366" t="s">
        <v>7</v>
      </c>
      <c r="BI81" s="366" t="s">
        <v>7</v>
      </c>
      <c r="BJ81" s="366" t="s">
        <v>7</v>
      </c>
      <c r="BK81" s="366" t="s">
        <v>7</v>
      </c>
      <c r="BL81" s="366" t="s">
        <v>7</v>
      </c>
      <c r="BM81" s="139">
        <f t="shared" si="20"/>
        <v>76</v>
      </c>
      <c r="BN81" s="199" t="str">
        <f t="shared" ca="1" si="14"/>
        <v>x</v>
      </c>
      <c r="BO81" s="199" t="str">
        <f t="shared" ca="1" si="15"/>
        <v>x</v>
      </c>
      <c r="BQ81" s="282" t="str">
        <f t="shared" si="12"/>
        <v>x</v>
      </c>
      <c r="BR81" s="282" t="str">
        <f t="shared" si="16"/>
        <v>x</v>
      </c>
      <c r="BS81" s="283" t="str">
        <f t="shared" ca="1" si="17"/>
        <v>x</v>
      </c>
      <c r="BT81" s="278" t="str">
        <f t="shared" si="13"/>
        <v>x</v>
      </c>
      <c r="BU81" s="278" t="str">
        <f t="shared" ca="1" si="18"/>
        <v>x</v>
      </c>
      <c r="BV81" s="278" t="str">
        <f t="shared" si="19"/>
        <v>x</v>
      </c>
    </row>
    <row r="82" spans="1:74" ht="13.5" thickBot="1" x14ac:dyDescent="0.25">
      <c r="A82" s="92" t="s">
        <v>70</v>
      </c>
      <c r="B82" s="128" t="s">
        <v>7</v>
      </c>
      <c r="C82" s="128" t="s">
        <v>7</v>
      </c>
      <c r="D82" s="375" t="s">
        <v>7</v>
      </c>
      <c r="E82" s="366" t="s">
        <v>7</v>
      </c>
      <c r="F82" s="366" t="s">
        <v>7</v>
      </c>
      <c r="G82" s="366" t="s">
        <v>7</v>
      </c>
      <c r="H82" s="366" t="s">
        <v>7</v>
      </c>
      <c r="I82" s="366" t="s">
        <v>7</v>
      </c>
      <c r="J82" s="366" t="s">
        <v>7</v>
      </c>
      <c r="K82" s="366" t="s">
        <v>7</v>
      </c>
      <c r="L82" s="366" t="s">
        <v>7</v>
      </c>
      <c r="M82" s="366" t="s">
        <v>7</v>
      </c>
      <c r="N82" s="366" t="s">
        <v>7</v>
      </c>
      <c r="O82" s="366" t="s">
        <v>7</v>
      </c>
      <c r="P82" s="366" t="s">
        <v>7</v>
      </c>
      <c r="Q82" s="366" t="s">
        <v>7</v>
      </c>
      <c r="R82" s="366" t="s">
        <v>7</v>
      </c>
      <c r="S82" s="366" t="s">
        <v>7</v>
      </c>
      <c r="T82" s="366" t="s">
        <v>7</v>
      </c>
      <c r="U82" s="366" t="s">
        <v>7</v>
      </c>
      <c r="V82" s="366" t="s">
        <v>7</v>
      </c>
      <c r="W82" s="366" t="s">
        <v>7</v>
      </c>
      <c r="X82" s="366" t="s">
        <v>7</v>
      </c>
      <c r="Y82" s="366" t="s">
        <v>7</v>
      </c>
      <c r="Z82" s="366" t="s">
        <v>7</v>
      </c>
      <c r="AA82" s="366" t="s">
        <v>7</v>
      </c>
      <c r="AB82" s="366" t="s">
        <v>7</v>
      </c>
      <c r="AC82" s="366" t="s">
        <v>7</v>
      </c>
      <c r="AD82" s="366" t="s">
        <v>7</v>
      </c>
      <c r="AE82" s="366" t="s">
        <v>7</v>
      </c>
      <c r="AF82" s="366" t="s">
        <v>7</v>
      </c>
      <c r="AG82" s="366" t="s">
        <v>7</v>
      </c>
      <c r="AH82" s="366" t="s">
        <v>7</v>
      </c>
      <c r="AI82" s="366" t="s">
        <v>7</v>
      </c>
      <c r="AJ82" s="366" t="s">
        <v>7</v>
      </c>
      <c r="AK82" s="366" t="s">
        <v>7</v>
      </c>
      <c r="AL82" s="366" t="s">
        <v>7</v>
      </c>
      <c r="AM82" s="366" t="s">
        <v>7</v>
      </c>
      <c r="AN82" s="366" t="s">
        <v>7</v>
      </c>
      <c r="AO82" s="366" t="s">
        <v>7</v>
      </c>
      <c r="AP82" s="366" t="s">
        <v>7</v>
      </c>
      <c r="AQ82" s="366" t="s">
        <v>7</v>
      </c>
      <c r="AR82" s="366" t="s">
        <v>7</v>
      </c>
      <c r="AS82" s="366" t="s">
        <v>7</v>
      </c>
      <c r="AT82" s="366" t="s">
        <v>7</v>
      </c>
      <c r="AU82" s="366" t="s">
        <v>7</v>
      </c>
      <c r="AV82" s="366" t="s">
        <v>7</v>
      </c>
      <c r="AW82" s="366" t="s">
        <v>7</v>
      </c>
      <c r="AX82" s="366" t="s">
        <v>7</v>
      </c>
      <c r="AY82" s="366" t="s">
        <v>7</v>
      </c>
      <c r="AZ82" s="366" t="s">
        <v>7</v>
      </c>
      <c r="BA82" s="366" t="s">
        <v>7</v>
      </c>
      <c r="BB82" s="366" t="s">
        <v>7</v>
      </c>
      <c r="BC82" s="366" t="s">
        <v>7</v>
      </c>
      <c r="BD82" s="366" t="s">
        <v>7</v>
      </c>
      <c r="BE82" s="366" t="s">
        <v>7</v>
      </c>
      <c r="BF82" s="366" t="s">
        <v>7</v>
      </c>
      <c r="BG82" s="366" t="s">
        <v>7</v>
      </c>
      <c r="BH82" s="366" t="s">
        <v>7</v>
      </c>
      <c r="BI82" s="366" t="s">
        <v>7</v>
      </c>
      <c r="BJ82" s="366" t="s">
        <v>7</v>
      </c>
      <c r="BK82" s="366" t="s">
        <v>7</v>
      </c>
      <c r="BL82" s="366" t="s">
        <v>7</v>
      </c>
      <c r="BM82" s="139">
        <f t="shared" si="20"/>
        <v>77</v>
      </c>
      <c r="BN82" s="199" t="str">
        <f t="shared" ca="1" si="14"/>
        <v>x</v>
      </c>
      <c r="BO82" s="199" t="str">
        <f t="shared" ca="1" si="15"/>
        <v>x</v>
      </c>
      <c r="BQ82" s="282" t="str">
        <f t="shared" si="12"/>
        <v>x</v>
      </c>
      <c r="BR82" s="282" t="str">
        <f t="shared" si="16"/>
        <v>x</v>
      </c>
      <c r="BS82" s="283" t="str">
        <f t="shared" ca="1" si="17"/>
        <v>x</v>
      </c>
      <c r="BT82" s="278" t="str">
        <f t="shared" si="13"/>
        <v>x</v>
      </c>
      <c r="BU82" s="278" t="str">
        <f t="shared" ca="1" si="18"/>
        <v>x</v>
      </c>
      <c r="BV82" s="278" t="str">
        <f t="shared" si="19"/>
        <v>x</v>
      </c>
    </row>
    <row r="83" spans="1:74" ht="13.5" thickBot="1" x14ac:dyDescent="0.25">
      <c r="A83" s="92" t="s">
        <v>70</v>
      </c>
      <c r="B83" s="128" t="s">
        <v>7</v>
      </c>
      <c r="C83" s="128" t="s">
        <v>7</v>
      </c>
      <c r="D83" s="375" t="s">
        <v>7</v>
      </c>
      <c r="E83" s="366" t="s">
        <v>7</v>
      </c>
      <c r="F83" s="366" t="s">
        <v>7</v>
      </c>
      <c r="G83" s="366" t="s">
        <v>7</v>
      </c>
      <c r="H83" s="366" t="s">
        <v>7</v>
      </c>
      <c r="I83" s="366" t="s">
        <v>7</v>
      </c>
      <c r="J83" s="366" t="s">
        <v>7</v>
      </c>
      <c r="K83" s="366" t="s">
        <v>7</v>
      </c>
      <c r="L83" s="366" t="s">
        <v>7</v>
      </c>
      <c r="M83" s="366" t="s">
        <v>7</v>
      </c>
      <c r="N83" s="366" t="s">
        <v>7</v>
      </c>
      <c r="O83" s="366" t="s">
        <v>7</v>
      </c>
      <c r="P83" s="366" t="s">
        <v>7</v>
      </c>
      <c r="Q83" s="366" t="s">
        <v>7</v>
      </c>
      <c r="R83" s="366" t="s">
        <v>7</v>
      </c>
      <c r="S83" s="366" t="s">
        <v>7</v>
      </c>
      <c r="T83" s="366" t="s">
        <v>7</v>
      </c>
      <c r="U83" s="366" t="s">
        <v>7</v>
      </c>
      <c r="V83" s="366" t="s">
        <v>7</v>
      </c>
      <c r="W83" s="366" t="s">
        <v>7</v>
      </c>
      <c r="X83" s="366" t="s">
        <v>7</v>
      </c>
      <c r="Y83" s="366" t="s">
        <v>7</v>
      </c>
      <c r="Z83" s="366" t="s">
        <v>7</v>
      </c>
      <c r="AA83" s="366" t="s">
        <v>7</v>
      </c>
      <c r="AB83" s="366" t="s">
        <v>7</v>
      </c>
      <c r="AC83" s="366" t="s">
        <v>7</v>
      </c>
      <c r="AD83" s="366" t="s">
        <v>7</v>
      </c>
      <c r="AE83" s="366" t="s">
        <v>7</v>
      </c>
      <c r="AF83" s="366" t="s">
        <v>7</v>
      </c>
      <c r="AG83" s="366" t="s">
        <v>7</v>
      </c>
      <c r="AH83" s="366" t="s">
        <v>7</v>
      </c>
      <c r="AI83" s="366" t="s">
        <v>7</v>
      </c>
      <c r="AJ83" s="366" t="s">
        <v>7</v>
      </c>
      <c r="AK83" s="366" t="s">
        <v>7</v>
      </c>
      <c r="AL83" s="366" t="s">
        <v>7</v>
      </c>
      <c r="AM83" s="366" t="s">
        <v>7</v>
      </c>
      <c r="AN83" s="366" t="s">
        <v>7</v>
      </c>
      <c r="AO83" s="366" t="s">
        <v>7</v>
      </c>
      <c r="AP83" s="366" t="s">
        <v>7</v>
      </c>
      <c r="AQ83" s="366" t="s">
        <v>7</v>
      </c>
      <c r="AR83" s="366" t="s">
        <v>7</v>
      </c>
      <c r="AS83" s="366" t="s">
        <v>7</v>
      </c>
      <c r="AT83" s="366" t="s">
        <v>7</v>
      </c>
      <c r="AU83" s="366" t="s">
        <v>7</v>
      </c>
      <c r="AV83" s="366" t="s">
        <v>7</v>
      </c>
      <c r="AW83" s="366" t="s">
        <v>7</v>
      </c>
      <c r="AX83" s="366" t="s">
        <v>7</v>
      </c>
      <c r="AY83" s="366" t="s">
        <v>7</v>
      </c>
      <c r="AZ83" s="366" t="s">
        <v>7</v>
      </c>
      <c r="BA83" s="366" t="s">
        <v>7</v>
      </c>
      <c r="BB83" s="366" t="s">
        <v>7</v>
      </c>
      <c r="BC83" s="366" t="s">
        <v>7</v>
      </c>
      <c r="BD83" s="366" t="s">
        <v>7</v>
      </c>
      <c r="BE83" s="366" t="s">
        <v>7</v>
      </c>
      <c r="BF83" s="366" t="s">
        <v>7</v>
      </c>
      <c r="BG83" s="366" t="s">
        <v>7</v>
      </c>
      <c r="BH83" s="366" t="s">
        <v>7</v>
      </c>
      <c r="BI83" s="366" t="s">
        <v>7</v>
      </c>
      <c r="BJ83" s="366" t="s">
        <v>7</v>
      </c>
      <c r="BK83" s="366" t="s">
        <v>7</v>
      </c>
      <c r="BL83" s="366" t="s">
        <v>7</v>
      </c>
      <c r="BM83" s="139">
        <f t="shared" si="20"/>
        <v>78</v>
      </c>
      <c r="BN83" s="199" t="str">
        <f t="shared" ca="1" si="14"/>
        <v>x</v>
      </c>
      <c r="BO83" s="199" t="str">
        <f t="shared" ca="1" si="15"/>
        <v>x</v>
      </c>
      <c r="BQ83" s="282" t="str">
        <f t="shared" si="12"/>
        <v>x</v>
      </c>
      <c r="BR83" s="282" t="str">
        <f t="shared" si="16"/>
        <v>x</v>
      </c>
      <c r="BS83" s="283" t="str">
        <f t="shared" ca="1" si="17"/>
        <v>x</v>
      </c>
      <c r="BT83" s="278" t="str">
        <f t="shared" si="13"/>
        <v>x</v>
      </c>
      <c r="BU83" s="278" t="str">
        <f t="shared" ca="1" si="18"/>
        <v>x</v>
      </c>
      <c r="BV83" s="278" t="str">
        <f t="shared" si="19"/>
        <v>x</v>
      </c>
    </row>
    <row r="84" spans="1:74" ht="13.5" thickBot="1" x14ac:dyDescent="0.25">
      <c r="A84" s="92" t="s">
        <v>70</v>
      </c>
      <c r="B84" s="128" t="s">
        <v>7</v>
      </c>
      <c r="C84" s="128" t="s">
        <v>7</v>
      </c>
      <c r="D84" s="375" t="s">
        <v>7</v>
      </c>
      <c r="E84" s="366" t="s">
        <v>7</v>
      </c>
      <c r="F84" s="366" t="s">
        <v>7</v>
      </c>
      <c r="G84" s="366" t="s">
        <v>7</v>
      </c>
      <c r="H84" s="366" t="s">
        <v>7</v>
      </c>
      <c r="I84" s="366" t="s">
        <v>7</v>
      </c>
      <c r="J84" s="366" t="s">
        <v>7</v>
      </c>
      <c r="K84" s="366" t="s">
        <v>7</v>
      </c>
      <c r="L84" s="366" t="s">
        <v>7</v>
      </c>
      <c r="M84" s="366" t="s">
        <v>7</v>
      </c>
      <c r="N84" s="366" t="s">
        <v>7</v>
      </c>
      <c r="O84" s="366" t="s">
        <v>7</v>
      </c>
      <c r="P84" s="366" t="s">
        <v>7</v>
      </c>
      <c r="Q84" s="366" t="s">
        <v>7</v>
      </c>
      <c r="R84" s="366" t="s">
        <v>7</v>
      </c>
      <c r="S84" s="366" t="s">
        <v>7</v>
      </c>
      <c r="T84" s="366" t="s">
        <v>7</v>
      </c>
      <c r="U84" s="366" t="s">
        <v>7</v>
      </c>
      <c r="V84" s="366" t="s">
        <v>7</v>
      </c>
      <c r="W84" s="366" t="s">
        <v>7</v>
      </c>
      <c r="X84" s="366" t="s">
        <v>7</v>
      </c>
      <c r="Y84" s="366" t="s">
        <v>7</v>
      </c>
      <c r="Z84" s="366" t="s">
        <v>7</v>
      </c>
      <c r="AA84" s="366" t="s">
        <v>7</v>
      </c>
      <c r="AB84" s="366" t="s">
        <v>7</v>
      </c>
      <c r="AC84" s="366" t="s">
        <v>7</v>
      </c>
      <c r="AD84" s="366" t="s">
        <v>7</v>
      </c>
      <c r="AE84" s="366" t="s">
        <v>7</v>
      </c>
      <c r="AF84" s="366" t="s">
        <v>7</v>
      </c>
      <c r="AG84" s="366" t="s">
        <v>7</v>
      </c>
      <c r="AH84" s="366" t="s">
        <v>7</v>
      </c>
      <c r="AI84" s="366" t="s">
        <v>7</v>
      </c>
      <c r="AJ84" s="366" t="s">
        <v>7</v>
      </c>
      <c r="AK84" s="366" t="s">
        <v>7</v>
      </c>
      <c r="AL84" s="366" t="s">
        <v>7</v>
      </c>
      <c r="AM84" s="366" t="s">
        <v>7</v>
      </c>
      <c r="AN84" s="366" t="s">
        <v>7</v>
      </c>
      <c r="AO84" s="366" t="s">
        <v>7</v>
      </c>
      <c r="AP84" s="366" t="s">
        <v>7</v>
      </c>
      <c r="AQ84" s="366" t="s">
        <v>7</v>
      </c>
      <c r="AR84" s="366" t="s">
        <v>7</v>
      </c>
      <c r="AS84" s="366" t="s">
        <v>7</v>
      </c>
      <c r="AT84" s="366" t="s">
        <v>7</v>
      </c>
      <c r="AU84" s="366" t="s">
        <v>7</v>
      </c>
      <c r="AV84" s="366" t="s">
        <v>7</v>
      </c>
      <c r="AW84" s="366" t="s">
        <v>7</v>
      </c>
      <c r="AX84" s="366" t="s">
        <v>7</v>
      </c>
      <c r="AY84" s="366" t="s">
        <v>7</v>
      </c>
      <c r="AZ84" s="366" t="s">
        <v>7</v>
      </c>
      <c r="BA84" s="366" t="s">
        <v>7</v>
      </c>
      <c r="BB84" s="366" t="s">
        <v>7</v>
      </c>
      <c r="BC84" s="366" t="s">
        <v>7</v>
      </c>
      <c r="BD84" s="366" t="s">
        <v>7</v>
      </c>
      <c r="BE84" s="366" t="s">
        <v>7</v>
      </c>
      <c r="BF84" s="366" t="s">
        <v>7</v>
      </c>
      <c r="BG84" s="366" t="s">
        <v>7</v>
      </c>
      <c r="BH84" s="366" t="s">
        <v>7</v>
      </c>
      <c r="BI84" s="366" t="s">
        <v>7</v>
      </c>
      <c r="BJ84" s="366" t="s">
        <v>7</v>
      </c>
      <c r="BK84" s="366" t="s">
        <v>7</v>
      </c>
      <c r="BL84" s="366" t="s">
        <v>7</v>
      </c>
      <c r="BM84" s="139">
        <f t="shared" si="20"/>
        <v>79</v>
      </c>
      <c r="BN84" s="199" t="str">
        <f t="shared" ca="1" si="14"/>
        <v>x</v>
      </c>
      <c r="BO84" s="199" t="str">
        <f t="shared" ca="1" si="15"/>
        <v>x</v>
      </c>
      <c r="BQ84" s="282" t="str">
        <f t="shared" si="12"/>
        <v>x</v>
      </c>
      <c r="BR84" s="282" t="str">
        <f t="shared" si="16"/>
        <v>x</v>
      </c>
      <c r="BS84" s="283" t="str">
        <f t="shared" ca="1" si="17"/>
        <v>x</v>
      </c>
      <c r="BT84" s="278" t="str">
        <f t="shared" si="13"/>
        <v>x</v>
      </c>
      <c r="BU84" s="278" t="str">
        <f t="shared" ca="1" si="18"/>
        <v>x</v>
      </c>
      <c r="BV84" s="278" t="str">
        <f t="shared" si="19"/>
        <v>x</v>
      </c>
    </row>
    <row r="85" spans="1:74" ht="13.5" thickBot="1" x14ac:dyDescent="0.25">
      <c r="A85" s="92" t="s">
        <v>70</v>
      </c>
      <c r="B85" s="128" t="s">
        <v>7</v>
      </c>
      <c r="C85" s="128" t="s">
        <v>7</v>
      </c>
      <c r="D85" s="375" t="s">
        <v>7</v>
      </c>
      <c r="E85" s="366" t="s">
        <v>7</v>
      </c>
      <c r="F85" s="366" t="s">
        <v>7</v>
      </c>
      <c r="G85" s="366" t="s">
        <v>7</v>
      </c>
      <c r="H85" s="366" t="s">
        <v>7</v>
      </c>
      <c r="I85" s="366" t="s">
        <v>7</v>
      </c>
      <c r="J85" s="366" t="s">
        <v>7</v>
      </c>
      <c r="K85" s="366" t="s">
        <v>7</v>
      </c>
      <c r="L85" s="366" t="s">
        <v>7</v>
      </c>
      <c r="M85" s="366" t="s">
        <v>7</v>
      </c>
      <c r="N85" s="366" t="s">
        <v>7</v>
      </c>
      <c r="O85" s="366" t="s">
        <v>7</v>
      </c>
      <c r="P85" s="366" t="s">
        <v>7</v>
      </c>
      <c r="Q85" s="366" t="s">
        <v>7</v>
      </c>
      <c r="R85" s="366" t="s">
        <v>7</v>
      </c>
      <c r="S85" s="366" t="s">
        <v>7</v>
      </c>
      <c r="T85" s="366" t="s">
        <v>7</v>
      </c>
      <c r="U85" s="366" t="s">
        <v>7</v>
      </c>
      <c r="V85" s="366" t="s">
        <v>7</v>
      </c>
      <c r="W85" s="366" t="s">
        <v>7</v>
      </c>
      <c r="X85" s="366" t="s">
        <v>7</v>
      </c>
      <c r="Y85" s="366" t="s">
        <v>7</v>
      </c>
      <c r="Z85" s="366" t="s">
        <v>7</v>
      </c>
      <c r="AA85" s="366" t="s">
        <v>7</v>
      </c>
      <c r="AB85" s="366" t="s">
        <v>7</v>
      </c>
      <c r="AC85" s="366" t="s">
        <v>7</v>
      </c>
      <c r="AD85" s="366" t="s">
        <v>7</v>
      </c>
      <c r="AE85" s="366" t="s">
        <v>7</v>
      </c>
      <c r="AF85" s="366" t="s">
        <v>7</v>
      </c>
      <c r="AG85" s="366" t="s">
        <v>7</v>
      </c>
      <c r="AH85" s="366" t="s">
        <v>7</v>
      </c>
      <c r="AI85" s="366" t="s">
        <v>7</v>
      </c>
      <c r="AJ85" s="366" t="s">
        <v>7</v>
      </c>
      <c r="AK85" s="366" t="s">
        <v>7</v>
      </c>
      <c r="AL85" s="366" t="s">
        <v>7</v>
      </c>
      <c r="AM85" s="366" t="s">
        <v>7</v>
      </c>
      <c r="AN85" s="366" t="s">
        <v>7</v>
      </c>
      <c r="AO85" s="366" t="s">
        <v>7</v>
      </c>
      <c r="AP85" s="366" t="s">
        <v>7</v>
      </c>
      <c r="AQ85" s="366" t="s">
        <v>7</v>
      </c>
      <c r="AR85" s="366" t="s">
        <v>7</v>
      </c>
      <c r="AS85" s="366" t="s">
        <v>7</v>
      </c>
      <c r="AT85" s="366" t="s">
        <v>7</v>
      </c>
      <c r="AU85" s="366" t="s">
        <v>7</v>
      </c>
      <c r="AV85" s="366" t="s">
        <v>7</v>
      </c>
      <c r="AW85" s="366" t="s">
        <v>7</v>
      </c>
      <c r="AX85" s="366" t="s">
        <v>7</v>
      </c>
      <c r="AY85" s="366" t="s">
        <v>7</v>
      </c>
      <c r="AZ85" s="366" t="s">
        <v>7</v>
      </c>
      <c r="BA85" s="366" t="s">
        <v>7</v>
      </c>
      <c r="BB85" s="366" t="s">
        <v>7</v>
      </c>
      <c r="BC85" s="366" t="s">
        <v>7</v>
      </c>
      <c r="BD85" s="366" t="s">
        <v>7</v>
      </c>
      <c r="BE85" s="366" t="s">
        <v>7</v>
      </c>
      <c r="BF85" s="366" t="s">
        <v>7</v>
      </c>
      <c r="BG85" s="366" t="s">
        <v>7</v>
      </c>
      <c r="BH85" s="366" t="s">
        <v>7</v>
      </c>
      <c r="BI85" s="366" t="s">
        <v>7</v>
      </c>
      <c r="BJ85" s="366" t="s">
        <v>7</v>
      </c>
      <c r="BK85" s="366" t="s">
        <v>7</v>
      </c>
      <c r="BL85" s="366" t="s">
        <v>7</v>
      </c>
      <c r="BM85" s="139">
        <f t="shared" si="20"/>
        <v>80</v>
      </c>
      <c r="BN85" s="199" t="str">
        <f t="shared" ca="1" si="14"/>
        <v>x</v>
      </c>
      <c r="BO85" s="199" t="str">
        <f t="shared" ca="1" si="15"/>
        <v>x</v>
      </c>
      <c r="BQ85" s="282" t="str">
        <f t="shared" si="12"/>
        <v>x</v>
      </c>
      <c r="BR85" s="282" t="str">
        <f t="shared" si="16"/>
        <v>x</v>
      </c>
      <c r="BS85" s="283" t="str">
        <f t="shared" ca="1" si="17"/>
        <v>x</v>
      </c>
      <c r="BT85" s="278" t="str">
        <f t="shared" si="13"/>
        <v>x</v>
      </c>
      <c r="BU85" s="278" t="str">
        <f t="shared" ca="1" si="18"/>
        <v>x</v>
      </c>
      <c r="BV85" s="278" t="str">
        <f t="shared" si="19"/>
        <v>x</v>
      </c>
    </row>
    <row r="86" spans="1:74" ht="13.5" thickBot="1" x14ac:dyDescent="0.25">
      <c r="A86" s="92" t="s">
        <v>70</v>
      </c>
      <c r="B86" s="128" t="s">
        <v>7</v>
      </c>
      <c r="C86" s="128" t="s">
        <v>7</v>
      </c>
      <c r="D86" s="375" t="s">
        <v>7</v>
      </c>
      <c r="E86" s="366" t="s">
        <v>7</v>
      </c>
      <c r="F86" s="366" t="s">
        <v>7</v>
      </c>
      <c r="G86" s="366" t="s">
        <v>7</v>
      </c>
      <c r="H86" s="366" t="s">
        <v>7</v>
      </c>
      <c r="I86" s="366" t="s">
        <v>7</v>
      </c>
      <c r="J86" s="366" t="s">
        <v>7</v>
      </c>
      <c r="K86" s="366" t="s">
        <v>7</v>
      </c>
      <c r="L86" s="366" t="s">
        <v>7</v>
      </c>
      <c r="M86" s="366" t="s">
        <v>7</v>
      </c>
      <c r="N86" s="366" t="s">
        <v>7</v>
      </c>
      <c r="O86" s="366" t="s">
        <v>7</v>
      </c>
      <c r="P86" s="366" t="s">
        <v>7</v>
      </c>
      <c r="Q86" s="366" t="s">
        <v>7</v>
      </c>
      <c r="R86" s="366" t="s">
        <v>7</v>
      </c>
      <c r="S86" s="366" t="s">
        <v>7</v>
      </c>
      <c r="T86" s="366" t="s">
        <v>7</v>
      </c>
      <c r="U86" s="366" t="s">
        <v>7</v>
      </c>
      <c r="V86" s="366" t="s">
        <v>7</v>
      </c>
      <c r="W86" s="366" t="s">
        <v>7</v>
      </c>
      <c r="X86" s="366" t="s">
        <v>7</v>
      </c>
      <c r="Y86" s="366" t="s">
        <v>7</v>
      </c>
      <c r="Z86" s="366" t="s">
        <v>7</v>
      </c>
      <c r="AA86" s="366" t="s">
        <v>7</v>
      </c>
      <c r="AB86" s="366" t="s">
        <v>7</v>
      </c>
      <c r="AC86" s="366" t="s">
        <v>7</v>
      </c>
      <c r="AD86" s="366" t="s">
        <v>7</v>
      </c>
      <c r="AE86" s="366" t="s">
        <v>7</v>
      </c>
      <c r="AF86" s="366" t="s">
        <v>7</v>
      </c>
      <c r="AG86" s="366" t="s">
        <v>7</v>
      </c>
      <c r="AH86" s="366" t="s">
        <v>7</v>
      </c>
      <c r="AI86" s="366" t="s">
        <v>7</v>
      </c>
      <c r="AJ86" s="366" t="s">
        <v>7</v>
      </c>
      <c r="AK86" s="366" t="s">
        <v>7</v>
      </c>
      <c r="AL86" s="366" t="s">
        <v>7</v>
      </c>
      <c r="AM86" s="366" t="s">
        <v>7</v>
      </c>
      <c r="AN86" s="366" t="s">
        <v>7</v>
      </c>
      <c r="AO86" s="366" t="s">
        <v>7</v>
      </c>
      <c r="AP86" s="366" t="s">
        <v>7</v>
      </c>
      <c r="AQ86" s="366" t="s">
        <v>7</v>
      </c>
      <c r="AR86" s="366" t="s">
        <v>7</v>
      </c>
      <c r="AS86" s="366" t="s">
        <v>7</v>
      </c>
      <c r="AT86" s="366" t="s">
        <v>7</v>
      </c>
      <c r="AU86" s="366" t="s">
        <v>7</v>
      </c>
      <c r="AV86" s="366" t="s">
        <v>7</v>
      </c>
      <c r="AW86" s="366" t="s">
        <v>7</v>
      </c>
      <c r="AX86" s="366" t="s">
        <v>7</v>
      </c>
      <c r="AY86" s="366" t="s">
        <v>7</v>
      </c>
      <c r="AZ86" s="366" t="s">
        <v>7</v>
      </c>
      <c r="BA86" s="366" t="s">
        <v>7</v>
      </c>
      <c r="BB86" s="366" t="s">
        <v>7</v>
      </c>
      <c r="BC86" s="366" t="s">
        <v>7</v>
      </c>
      <c r="BD86" s="366" t="s">
        <v>7</v>
      </c>
      <c r="BE86" s="366" t="s">
        <v>7</v>
      </c>
      <c r="BF86" s="366" t="s">
        <v>7</v>
      </c>
      <c r="BG86" s="366" t="s">
        <v>7</v>
      </c>
      <c r="BH86" s="366" t="s">
        <v>7</v>
      </c>
      <c r="BI86" s="366" t="s">
        <v>7</v>
      </c>
      <c r="BJ86" s="366" t="s">
        <v>7</v>
      </c>
      <c r="BK86" s="366" t="s">
        <v>7</v>
      </c>
      <c r="BL86" s="366" t="s">
        <v>7</v>
      </c>
      <c r="BM86" s="139">
        <f t="shared" si="20"/>
        <v>81</v>
      </c>
      <c r="BN86" s="199" t="str">
        <f t="shared" ca="1" si="14"/>
        <v>x</v>
      </c>
      <c r="BO86" s="199" t="str">
        <f t="shared" ca="1" si="15"/>
        <v>x</v>
      </c>
      <c r="BQ86" s="282" t="str">
        <f t="shared" si="12"/>
        <v>x</v>
      </c>
      <c r="BR86" s="282" t="str">
        <f t="shared" si="16"/>
        <v>x</v>
      </c>
      <c r="BS86" s="283" t="str">
        <f t="shared" ca="1" si="17"/>
        <v>x</v>
      </c>
      <c r="BT86" s="278" t="str">
        <f t="shared" si="13"/>
        <v>x</v>
      </c>
      <c r="BU86" s="278" t="str">
        <f t="shared" ca="1" si="18"/>
        <v>x</v>
      </c>
      <c r="BV86" s="278" t="str">
        <f t="shared" si="19"/>
        <v>x</v>
      </c>
    </row>
    <row r="87" spans="1:74" ht="13.5" thickBot="1" x14ac:dyDescent="0.25">
      <c r="A87" s="92" t="s">
        <v>70</v>
      </c>
      <c r="B87" s="128" t="s">
        <v>7</v>
      </c>
      <c r="C87" s="128" t="s">
        <v>7</v>
      </c>
      <c r="D87" s="375" t="s">
        <v>7</v>
      </c>
      <c r="E87" s="366" t="s">
        <v>7</v>
      </c>
      <c r="F87" s="366" t="s">
        <v>7</v>
      </c>
      <c r="G87" s="366" t="s">
        <v>7</v>
      </c>
      <c r="H87" s="366" t="s">
        <v>7</v>
      </c>
      <c r="I87" s="366" t="s">
        <v>7</v>
      </c>
      <c r="J87" s="366" t="s">
        <v>7</v>
      </c>
      <c r="K87" s="366" t="s">
        <v>7</v>
      </c>
      <c r="L87" s="366" t="s">
        <v>7</v>
      </c>
      <c r="M87" s="366" t="s">
        <v>7</v>
      </c>
      <c r="N87" s="366" t="s">
        <v>7</v>
      </c>
      <c r="O87" s="366" t="s">
        <v>7</v>
      </c>
      <c r="P87" s="366" t="s">
        <v>7</v>
      </c>
      <c r="Q87" s="366" t="s">
        <v>7</v>
      </c>
      <c r="R87" s="366" t="s">
        <v>7</v>
      </c>
      <c r="S87" s="366" t="s">
        <v>7</v>
      </c>
      <c r="T87" s="366" t="s">
        <v>7</v>
      </c>
      <c r="U87" s="366" t="s">
        <v>7</v>
      </c>
      <c r="V87" s="366" t="s">
        <v>7</v>
      </c>
      <c r="W87" s="366" t="s">
        <v>7</v>
      </c>
      <c r="X87" s="366" t="s">
        <v>7</v>
      </c>
      <c r="Y87" s="366" t="s">
        <v>7</v>
      </c>
      <c r="Z87" s="366" t="s">
        <v>7</v>
      </c>
      <c r="AA87" s="366" t="s">
        <v>7</v>
      </c>
      <c r="AB87" s="366" t="s">
        <v>7</v>
      </c>
      <c r="AC87" s="366" t="s">
        <v>7</v>
      </c>
      <c r="AD87" s="366" t="s">
        <v>7</v>
      </c>
      <c r="AE87" s="366" t="s">
        <v>7</v>
      </c>
      <c r="AF87" s="366" t="s">
        <v>7</v>
      </c>
      <c r="AG87" s="366" t="s">
        <v>7</v>
      </c>
      <c r="AH87" s="366" t="s">
        <v>7</v>
      </c>
      <c r="AI87" s="366" t="s">
        <v>7</v>
      </c>
      <c r="AJ87" s="366" t="s">
        <v>7</v>
      </c>
      <c r="AK87" s="366" t="s">
        <v>7</v>
      </c>
      <c r="AL87" s="366" t="s">
        <v>7</v>
      </c>
      <c r="AM87" s="366" t="s">
        <v>7</v>
      </c>
      <c r="AN87" s="366" t="s">
        <v>7</v>
      </c>
      <c r="AO87" s="366" t="s">
        <v>7</v>
      </c>
      <c r="AP87" s="366" t="s">
        <v>7</v>
      </c>
      <c r="AQ87" s="366" t="s">
        <v>7</v>
      </c>
      <c r="AR87" s="366" t="s">
        <v>7</v>
      </c>
      <c r="AS87" s="366" t="s">
        <v>7</v>
      </c>
      <c r="AT87" s="366" t="s">
        <v>7</v>
      </c>
      <c r="AU87" s="366" t="s">
        <v>7</v>
      </c>
      <c r="AV87" s="366" t="s">
        <v>7</v>
      </c>
      <c r="AW87" s="366" t="s">
        <v>7</v>
      </c>
      <c r="AX87" s="366" t="s">
        <v>7</v>
      </c>
      <c r="AY87" s="366" t="s">
        <v>7</v>
      </c>
      <c r="AZ87" s="366" t="s">
        <v>7</v>
      </c>
      <c r="BA87" s="366" t="s">
        <v>7</v>
      </c>
      <c r="BB87" s="366" t="s">
        <v>7</v>
      </c>
      <c r="BC87" s="366" t="s">
        <v>7</v>
      </c>
      <c r="BD87" s="366" t="s">
        <v>7</v>
      </c>
      <c r="BE87" s="366" t="s">
        <v>7</v>
      </c>
      <c r="BF87" s="366" t="s">
        <v>7</v>
      </c>
      <c r="BG87" s="366" t="s">
        <v>7</v>
      </c>
      <c r="BH87" s="366" t="s">
        <v>7</v>
      </c>
      <c r="BI87" s="366" t="s">
        <v>7</v>
      </c>
      <c r="BJ87" s="366" t="s">
        <v>7</v>
      </c>
      <c r="BK87" s="366" t="s">
        <v>7</v>
      </c>
      <c r="BL87" s="366" t="s">
        <v>7</v>
      </c>
      <c r="BM87" s="139">
        <f t="shared" si="20"/>
        <v>82</v>
      </c>
      <c r="BN87" s="199" t="str">
        <f t="shared" ca="1" si="14"/>
        <v>x</v>
      </c>
      <c r="BO87" s="199" t="str">
        <f t="shared" ca="1" si="15"/>
        <v>x</v>
      </c>
      <c r="BQ87" s="282" t="str">
        <f t="shared" si="12"/>
        <v>x</v>
      </c>
      <c r="BR87" s="282" t="str">
        <f t="shared" si="16"/>
        <v>x</v>
      </c>
      <c r="BS87" s="283" t="str">
        <f t="shared" ca="1" si="17"/>
        <v>x</v>
      </c>
      <c r="BT87" s="278" t="str">
        <f t="shared" si="13"/>
        <v>x</v>
      </c>
      <c r="BU87" s="278" t="str">
        <f t="shared" ca="1" si="18"/>
        <v>x</v>
      </c>
      <c r="BV87" s="278" t="str">
        <f t="shared" si="19"/>
        <v>x</v>
      </c>
    </row>
    <row r="88" spans="1:74" ht="13.5" thickBot="1" x14ac:dyDescent="0.25">
      <c r="A88" s="92" t="s">
        <v>70</v>
      </c>
      <c r="B88" s="128" t="s">
        <v>7</v>
      </c>
      <c r="C88" s="128" t="s">
        <v>7</v>
      </c>
      <c r="D88" s="375" t="s">
        <v>7</v>
      </c>
      <c r="E88" s="366" t="s">
        <v>7</v>
      </c>
      <c r="F88" s="366" t="s">
        <v>7</v>
      </c>
      <c r="G88" s="366" t="s">
        <v>7</v>
      </c>
      <c r="H88" s="366" t="s">
        <v>7</v>
      </c>
      <c r="I88" s="366" t="s">
        <v>7</v>
      </c>
      <c r="J88" s="366" t="s">
        <v>7</v>
      </c>
      <c r="K88" s="366" t="s">
        <v>7</v>
      </c>
      <c r="L88" s="366" t="s">
        <v>7</v>
      </c>
      <c r="M88" s="366" t="s">
        <v>7</v>
      </c>
      <c r="N88" s="366" t="s">
        <v>7</v>
      </c>
      <c r="O88" s="366" t="s">
        <v>7</v>
      </c>
      <c r="P88" s="366" t="s">
        <v>7</v>
      </c>
      <c r="Q88" s="366" t="s">
        <v>7</v>
      </c>
      <c r="R88" s="366" t="s">
        <v>7</v>
      </c>
      <c r="S88" s="366" t="s">
        <v>7</v>
      </c>
      <c r="T88" s="366" t="s">
        <v>7</v>
      </c>
      <c r="U88" s="366" t="s">
        <v>7</v>
      </c>
      <c r="V88" s="366" t="s">
        <v>7</v>
      </c>
      <c r="W88" s="366" t="s">
        <v>7</v>
      </c>
      <c r="X88" s="366" t="s">
        <v>7</v>
      </c>
      <c r="Y88" s="366" t="s">
        <v>7</v>
      </c>
      <c r="Z88" s="366" t="s">
        <v>7</v>
      </c>
      <c r="AA88" s="366" t="s">
        <v>7</v>
      </c>
      <c r="AB88" s="366" t="s">
        <v>7</v>
      </c>
      <c r="AC88" s="366" t="s">
        <v>7</v>
      </c>
      <c r="AD88" s="366" t="s">
        <v>7</v>
      </c>
      <c r="AE88" s="366" t="s">
        <v>7</v>
      </c>
      <c r="AF88" s="366" t="s">
        <v>7</v>
      </c>
      <c r="AG88" s="366" t="s">
        <v>7</v>
      </c>
      <c r="AH88" s="366" t="s">
        <v>7</v>
      </c>
      <c r="AI88" s="366" t="s">
        <v>7</v>
      </c>
      <c r="AJ88" s="366" t="s">
        <v>7</v>
      </c>
      <c r="AK88" s="366" t="s">
        <v>7</v>
      </c>
      <c r="AL88" s="366" t="s">
        <v>7</v>
      </c>
      <c r="AM88" s="366" t="s">
        <v>7</v>
      </c>
      <c r="AN88" s="366" t="s">
        <v>7</v>
      </c>
      <c r="AO88" s="366" t="s">
        <v>7</v>
      </c>
      <c r="AP88" s="366" t="s">
        <v>7</v>
      </c>
      <c r="AQ88" s="366" t="s">
        <v>7</v>
      </c>
      <c r="AR88" s="366" t="s">
        <v>7</v>
      </c>
      <c r="AS88" s="366" t="s">
        <v>7</v>
      </c>
      <c r="AT88" s="366" t="s">
        <v>7</v>
      </c>
      <c r="AU88" s="366" t="s">
        <v>7</v>
      </c>
      <c r="AV88" s="366" t="s">
        <v>7</v>
      </c>
      <c r="AW88" s="366" t="s">
        <v>7</v>
      </c>
      <c r="AX88" s="366" t="s">
        <v>7</v>
      </c>
      <c r="AY88" s="366" t="s">
        <v>7</v>
      </c>
      <c r="AZ88" s="366" t="s">
        <v>7</v>
      </c>
      <c r="BA88" s="366" t="s">
        <v>7</v>
      </c>
      <c r="BB88" s="366" t="s">
        <v>7</v>
      </c>
      <c r="BC88" s="366" t="s">
        <v>7</v>
      </c>
      <c r="BD88" s="366" t="s">
        <v>7</v>
      </c>
      <c r="BE88" s="366" t="s">
        <v>7</v>
      </c>
      <c r="BF88" s="366" t="s">
        <v>7</v>
      </c>
      <c r="BG88" s="366" t="s">
        <v>7</v>
      </c>
      <c r="BH88" s="366" t="s">
        <v>7</v>
      </c>
      <c r="BI88" s="366" t="s">
        <v>7</v>
      </c>
      <c r="BJ88" s="366" t="s">
        <v>7</v>
      </c>
      <c r="BK88" s="366" t="s">
        <v>7</v>
      </c>
      <c r="BL88" s="366" t="s">
        <v>7</v>
      </c>
      <c r="BM88" s="139">
        <f t="shared" si="20"/>
        <v>83</v>
      </c>
      <c r="BN88" s="199" t="str">
        <f t="shared" ca="1" si="14"/>
        <v>x</v>
      </c>
      <c r="BO88" s="199" t="str">
        <f t="shared" ca="1" si="15"/>
        <v>x</v>
      </c>
      <c r="BQ88" s="282" t="str">
        <f t="shared" si="12"/>
        <v>x</v>
      </c>
      <c r="BR88" s="282" t="str">
        <f t="shared" si="16"/>
        <v>x</v>
      </c>
      <c r="BS88" s="283" t="str">
        <f t="shared" ca="1" si="17"/>
        <v>x</v>
      </c>
      <c r="BT88" s="278" t="str">
        <f t="shared" si="13"/>
        <v>x</v>
      </c>
      <c r="BU88" s="278" t="str">
        <f t="shared" ca="1" si="18"/>
        <v>x</v>
      </c>
      <c r="BV88" s="278" t="str">
        <f t="shared" si="19"/>
        <v>x</v>
      </c>
    </row>
    <row r="89" spans="1:74" ht="13.5" thickBot="1" x14ac:dyDescent="0.25">
      <c r="A89" s="92" t="s">
        <v>70</v>
      </c>
      <c r="B89" s="128" t="s">
        <v>7</v>
      </c>
      <c r="C89" s="128" t="s">
        <v>7</v>
      </c>
      <c r="D89" s="375" t="s">
        <v>7</v>
      </c>
      <c r="E89" s="366" t="s">
        <v>7</v>
      </c>
      <c r="F89" s="366" t="s">
        <v>7</v>
      </c>
      <c r="G89" s="366" t="s">
        <v>7</v>
      </c>
      <c r="H89" s="366" t="s">
        <v>7</v>
      </c>
      <c r="I89" s="366" t="s">
        <v>7</v>
      </c>
      <c r="J89" s="366" t="s">
        <v>7</v>
      </c>
      <c r="K89" s="366" t="s">
        <v>7</v>
      </c>
      <c r="L89" s="366" t="s">
        <v>7</v>
      </c>
      <c r="M89" s="366" t="s">
        <v>7</v>
      </c>
      <c r="N89" s="366" t="s">
        <v>7</v>
      </c>
      <c r="O89" s="366" t="s">
        <v>7</v>
      </c>
      <c r="P89" s="366" t="s">
        <v>7</v>
      </c>
      <c r="Q89" s="366" t="s">
        <v>7</v>
      </c>
      <c r="R89" s="366" t="s">
        <v>7</v>
      </c>
      <c r="S89" s="366" t="s">
        <v>7</v>
      </c>
      <c r="T89" s="366" t="s">
        <v>7</v>
      </c>
      <c r="U89" s="366" t="s">
        <v>7</v>
      </c>
      <c r="V89" s="366" t="s">
        <v>7</v>
      </c>
      <c r="W89" s="366" t="s">
        <v>7</v>
      </c>
      <c r="X89" s="366" t="s">
        <v>7</v>
      </c>
      <c r="Y89" s="366" t="s">
        <v>7</v>
      </c>
      <c r="Z89" s="366" t="s">
        <v>7</v>
      </c>
      <c r="AA89" s="366" t="s">
        <v>7</v>
      </c>
      <c r="AB89" s="366" t="s">
        <v>7</v>
      </c>
      <c r="AC89" s="366" t="s">
        <v>7</v>
      </c>
      <c r="AD89" s="366" t="s">
        <v>7</v>
      </c>
      <c r="AE89" s="366" t="s">
        <v>7</v>
      </c>
      <c r="AF89" s="366" t="s">
        <v>7</v>
      </c>
      <c r="AG89" s="366" t="s">
        <v>7</v>
      </c>
      <c r="AH89" s="366" t="s">
        <v>7</v>
      </c>
      <c r="AI89" s="366" t="s">
        <v>7</v>
      </c>
      <c r="AJ89" s="366" t="s">
        <v>7</v>
      </c>
      <c r="AK89" s="366" t="s">
        <v>7</v>
      </c>
      <c r="AL89" s="366" t="s">
        <v>7</v>
      </c>
      <c r="AM89" s="366" t="s">
        <v>7</v>
      </c>
      <c r="AN89" s="366" t="s">
        <v>7</v>
      </c>
      <c r="AO89" s="366" t="s">
        <v>7</v>
      </c>
      <c r="AP89" s="366" t="s">
        <v>7</v>
      </c>
      <c r="AQ89" s="366" t="s">
        <v>7</v>
      </c>
      <c r="AR89" s="366" t="s">
        <v>7</v>
      </c>
      <c r="AS89" s="366" t="s">
        <v>7</v>
      </c>
      <c r="AT89" s="366" t="s">
        <v>7</v>
      </c>
      <c r="AU89" s="366" t="s">
        <v>7</v>
      </c>
      <c r="AV89" s="366" t="s">
        <v>7</v>
      </c>
      <c r="AW89" s="366" t="s">
        <v>7</v>
      </c>
      <c r="AX89" s="366" t="s">
        <v>7</v>
      </c>
      <c r="AY89" s="366" t="s">
        <v>7</v>
      </c>
      <c r="AZ89" s="366" t="s">
        <v>7</v>
      </c>
      <c r="BA89" s="366" t="s">
        <v>7</v>
      </c>
      <c r="BB89" s="366" t="s">
        <v>7</v>
      </c>
      <c r="BC89" s="366" t="s">
        <v>7</v>
      </c>
      <c r="BD89" s="366" t="s">
        <v>7</v>
      </c>
      <c r="BE89" s="366" t="s">
        <v>7</v>
      </c>
      <c r="BF89" s="366" t="s">
        <v>7</v>
      </c>
      <c r="BG89" s="366" t="s">
        <v>7</v>
      </c>
      <c r="BH89" s="366" t="s">
        <v>7</v>
      </c>
      <c r="BI89" s="366" t="s">
        <v>7</v>
      </c>
      <c r="BJ89" s="366" t="s">
        <v>7</v>
      </c>
      <c r="BK89" s="366" t="s">
        <v>7</v>
      </c>
      <c r="BL89" s="366" t="s">
        <v>7</v>
      </c>
      <c r="BM89" s="139">
        <f t="shared" si="20"/>
        <v>84</v>
      </c>
      <c r="BN89" s="199" t="str">
        <f t="shared" ca="1" si="14"/>
        <v>x</v>
      </c>
      <c r="BO89" s="199" t="str">
        <f t="shared" ca="1" si="15"/>
        <v>x</v>
      </c>
      <c r="BQ89" s="282" t="str">
        <f t="shared" si="12"/>
        <v>x</v>
      </c>
      <c r="BR89" s="282" t="str">
        <f t="shared" si="16"/>
        <v>x</v>
      </c>
      <c r="BS89" s="283" t="str">
        <f t="shared" ca="1" si="17"/>
        <v>x</v>
      </c>
      <c r="BT89" s="278" t="str">
        <f t="shared" si="13"/>
        <v>x</v>
      </c>
      <c r="BU89" s="278" t="str">
        <f t="shared" ca="1" si="18"/>
        <v>x</v>
      </c>
      <c r="BV89" s="278" t="str">
        <f t="shared" si="19"/>
        <v>x</v>
      </c>
    </row>
    <row r="90" spans="1:74" ht="13.5" thickBot="1" x14ac:dyDescent="0.25">
      <c r="A90" s="92" t="s">
        <v>70</v>
      </c>
      <c r="B90" s="128" t="s">
        <v>7</v>
      </c>
      <c r="C90" s="128" t="s">
        <v>7</v>
      </c>
      <c r="D90" s="375" t="s">
        <v>7</v>
      </c>
      <c r="E90" s="366" t="s">
        <v>7</v>
      </c>
      <c r="F90" s="366" t="s">
        <v>7</v>
      </c>
      <c r="G90" s="366" t="s">
        <v>7</v>
      </c>
      <c r="H90" s="366" t="s">
        <v>7</v>
      </c>
      <c r="I90" s="366" t="s">
        <v>7</v>
      </c>
      <c r="J90" s="366" t="s">
        <v>7</v>
      </c>
      <c r="K90" s="366" t="s">
        <v>7</v>
      </c>
      <c r="L90" s="366" t="s">
        <v>7</v>
      </c>
      <c r="M90" s="366" t="s">
        <v>7</v>
      </c>
      <c r="N90" s="366" t="s">
        <v>7</v>
      </c>
      <c r="O90" s="366" t="s">
        <v>7</v>
      </c>
      <c r="P90" s="366" t="s">
        <v>7</v>
      </c>
      <c r="Q90" s="366" t="s">
        <v>7</v>
      </c>
      <c r="R90" s="366" t="s">
        <v>7</v>
      </c>
      <c r="S90" s="366" t="s">
        <v>7</v>
      </c>
      <c r="T90" s="366" t="s">
        <v>7</v>
      </c>
      <c r="U90" s="366" t="s">
        <v>7</v>
      </c>
      <c r="V90" s="366" t="s">
        <v>7</v>
      </c>
      <c r="W90" s="366" t="s">
        <v>7</v>
      </c>
      <c r="X90" s="366" t="s">
        <v>7</v>
      </c>
      <c r="Y90" s="366" t="s">
        <v>7</v>
      </c>
      <c r="Z90" s="366" t="s">
        <v>7</v>
      </c>
      <c r="AA90" s="366" t="s">
        <v>7</v>
      </c>
      <c r="AB90" s="366" t="s">
        <v>7</v>
      </c>
      <c r="AC90" s="366" t="s">
        <v>7</v>
      </c>
      <c r="AD90" s="366" t="s">
        <v>7</v>
      </c>
      <c r="AE90" s="366" t="s">
        <v>7</v>
      </c>
      <c r="AF90" s="366" t="s">
        <v>7</v>
      </c>
      <c r="AG90" s="366" t="s">
        <v>7</v>
      </c>
      <c r="AH90" s="366" t="s">
        <v>7</v>
      </c>
      <c r="AI90" s="366" t="s">
        <v>7</v>
      </c>
      <c r="AJ90" s="366" t="s">
        <v>7</v>
      </c>
      <c r="AK90" s="366" t="s">
        <v>7</v>
      </c>
      <c r="AL90" s="366" t="s">
        <v>7</v>
      </c>
      <c r="AM90" s="366" t="s">
        <v>7</v>
      </c>
      <c r="AN90" s="366" t="s">
        <v>7</v>
      </c>
      <c r="AO90" s="366" t="s">
        <v>7</v>
      </c>
      <c r="AP90" s="366" t="s">
        <v>7</v>
      </c>
      <c r="AQ90" s="366" t="s">
        <v>7</v>
      </c>
      <c r="AR90" s="366" t="s">
        <v>7</v>
      </c>
      <c r="AS90" s="366" t="s">
        <v>7</v>
      </c>
      <c r="AT90" s="366" t="s">
        <v>7</v>
      </c>
      <c r="AU90" s="366" t="s">
        <v>7</v>
      </c>
      <c r="AV90" s="366" t="s">
        <v>7</v>
      </c>
      <c r="AW90" s="366" t="s">
        <v>7</v>
      </c>
      <c r="AX90" s="366" t="s">
        <v>7</v>
      </c>
      <c r="AY90" s="366" t="s">
        <v>7</v>
      </c>
      <c r="AZ90" s="366" t="s">
        <v>7</v>
      </c>
      <c r="BA90" s="366" t="s">
        <v>7</v>
      </c>
      <c r="BB90" s="366" t="s">
        <v>7</v>
      </c>
      <c r="BC90" s="366" t="s">
        <v>7</v>
      </c>
      <c r="BD90" s="366" t="s">
        <v>7</v>
      </c>
      <c r="BE90" s="366" t="s">
        <v>7</v>
      </c>
      <c r="BF90" s="366" t="s">
        <v>7</v>
      </c>
      <c r="BG90" s="366" t="s">
        <v>7</v>
      </c>
      <c r="BH90" s="366" t="s">
        <v>7</v>
      </c>
      <c r="BI90" s="366" t="s">
        <v>7</v>
      </c>
      <c r="BJ90" s="366" t="s">
        <v>7</v>
      </c>
      <c r="BK90" s="366" t="s">
        <v>7</v>
      </c>
      <c r="BL90" s="366" t="s">
        <v>7</v>
      </c>
      <c r="BM90" s="139">
        <f t="shared" si="20"/>
        <v>85</v>
      </c>
      <c r="BN90" s="199" t="str">
        <f t="shared" ca="1" si="14"/>
        <v>x</v>
      </c>
      <c r="BO90" s="199" t="str">
        <f t="shared" ca="1" si="15"/>
        <v>x</v>
      </c>
      <c r="BQ90" s="282" t="str">
        <f t="shared" si="12"/>
        <v>x</v>
      </c>
      <c r="BR90" s="282" t="str">
        <f t="shared" si="16"/>
        <v>x</v>
      </c>
      <c r="BS90" s="283" t="str">
        <f t="shared" ca="1" si="17"/>
        <v>x</v>
      </c>
      <c r="BT90" s="278" t="str">
        <f t="shared" si="13"/>
        <v>x</v>
      </c>
      <c r="BU90" s="278" t="str">
        <f t="shared" ca="1" si="18"/>
        <v>x</v>
      </c>
      <c r="BV90" s="278" t="str">
        <f t="shared" si="19"/>
        <v>x</v>
      </c>
    </row>
    <row r="91" spans="1:74" ht="13.5" thickBot="1" x14ac:dyDescent="0.25">
      <c r="A91" s="92" t="s">
        <v>70</v>
      </c>
      <c r="B91" s="128" t="s">
        <v>7</v>
      </c>
      <c r="C91" s="128" t="s">
        <v>7</v>
      </c>
      <c r="D91" s="375" t="s">
        <v>7</v>
      </c>
      <c r="E91" s="366" t="s">
        <v>7</v>
      </c>
      <c r="F91" s="366" t="s">
        <v>7</v>
      </c>
      <c r="G91" s="366" t="s">
        <v>7</v>
      </c>
      <c r="H91" s="366" t="s">
        <v>7</v>
      </c>
      <c r="I91" s="366" t="s">
        <v>7</v>
      </c>
      <c r="J91" s="366" t="s">
        <v>7</v>
      </c>
      <c r="K91" s="366" t="s">
        <v>7</v>
      </c>
      <c r="L91" s="366" t="s">
        <v>7</v>
      </c>
      <c r="M91" s="366" t="s">
        <v>7</v>
      </c>
      <c r="N91" s="366" t="s">
        <v>7</v>
      </c>
      <c r="O91" s="366" t="s">
        <v>7</v>
      </c>
      <c r="P91" s="366" t="s">
        <v>7</v>
      </c>
      <c r="Q91" s="366" t="s">
        <v>7</v>
      </c>
      <c r="R91" s="366" t="s">
        <v>7</v>
      </c>
      <c r="S91" s="366" t="s">
        <v>7</v>
      </c>
      <c r="T91" s="366" t="s">
        <v>7</v>
      </c>
      <c r="U91" s="366" t="s">
        <v>7</v>
      </c>
      <c r="V91" s="366" t="s">
        <v>7</v>
      </c>
      <c r="W91" s="366" t="s">
        <v>7</v>
      </c>
      <c r="X91" s="366" t="s">
        <v>7</v>
      </c>
      <c r="Y91" s="366" t="s">
        <v>7</v>
      </c>
      <c r="Z91" s="366" t="s">
        <v>7</v>
      </c>
      <c r="AA91" s="366" t="s">
        <v>7</v>
      </c>
      <c r="AB91" s="366" t="s">
        <v>7</v>
      </c>
      <c r="AC91" s="366" t="s">
        <v>7</v>
      </c>
      <c r="AD91" s="366" t="s">
        <v>7</v>
      </c>
      <c r="AE91" s="366" t="s">
        <v>7</v>
      </c>
      <c r="AF91" s="366" t="s">
        <v>7</v>
      </c>
      <c r="AG91" s="366" t="s">
        <v>7</v>
      </c>
      <c r="AH91" s="366" t="s">
        <v>7</v>
      </c>
      <c r="AI91" s="366" t="s">
        <v>7</v>
      </c>
      <c r="AJ91" s="366" t="s">
        <v>7</v>
      </c>
      <c r="AK91" s="366" t="s">
        <v>7</v>
      </c>
      <c r="AL91" s="366" t="s">
        <v>7</v>
      </c>
      <c r="AM91" s="366" t="s">
        <v>7</v>
      </c>
      <c r="AN91" s="366" t="s">
        <v>7</v>
      </c>
      <c r="AO91" s="366" t="s">
        <v>7</v>
      </c>
      <c r="AP91" s="366" t="s">
        <v>7</v>
      </c>
      <c r="AQ91" s="366" t="s">
        <v>7</v>
      </c>
      <c r="AR91" s="366" t="s">
        <v>7</v>
      </c>
      <c r="AS91" s="366" t="s">
        <v>7</v>
      </c>
      <c r="AT91" s="366" t="s">
        <v>7</v>
      </c>
      <c r="AU91" s="366" t="s">
        <v>7</v>
      </c>
      <c r="AV91" s="366" t="s">
        <v>7</v>
      </c>
      <c r="AW91" s="366" t="s">
        <v>7</v>
      </c>
      <c r="AX91" s="366" t="s">
        <v>7</v>
      </c>
      <c r="AY91" s="366" t="s">
        <v>7</v>
      </c>
      <c r="AZ91" s="366" t="s">
        <v>7</v>
      </c>
      <c r="BA91" s="366" t="s">
        <v>7</v>
      </c>
      <c r="BB91" s="366" t="s">
        <v>7</v>
      </c>
      <c r="BC91" s="366" t="s">
        <v>7</v>
      </c>
      <c r="BD91" s="366" t="s">
        <v>7</v>
      </c>
      <c r="BE91" s="366" t="s">
        <v>7</v>
      </c>
      <c r="BF91" s="366" t="s">
        <v>7</v>
      </c>
      <c r="BG91" s="366" t="s">
        <v>7</v>
      </c>
      <c r="BH91" s="366" t="s">
        <v>7</v>
      </c>
      <c r="BI91" s="366" t="s">
        <v>7</v>
      </c>
      <c r="BJ91" s="366" t="s">
        <v>7</v>
      </c>
      <c r="BK91" s="366" t="s">
        <v>7</v>
      </c>
      <c r="BL91" s="366" t="s">
        <v>7</v>
      </c>
      <c r="BM91" s="139">
        <f t="shared" si="20"/>
        <v>86</v>
      </c>
      <c r="BN91" s="199" t="str">
        <f t="shared" ca="1" si="14"/>
        <v>x</v>
      </c>
      <c r="BO91" s="199" t="str">
        <f t="shared" ca="1" si="15"/>
        <v>x</v>
      </c>
      <c r="BQ91" s="282" t="str">
        <f t="shared" si="12"/>
        <v>x</v>
      </c>
      <c r="BR91" s="282" t="str">
        <f t="shared" si="16"/>
        <v>x</v>
      </c>
      <c r="BS91" s="283" t="str">
        <f t="shared" ca="1" si="17"/>
        <v>x</v>
      </c>
      <c r="BT91" s="278" t="str">
        <f t="shared" si="13"/>
        <v>x</v>
      </c>
      <c r="BU91" s="278" t="str">
        <f t="shared" ca="1" si="18"/>
        <v>x</v>
      </c>
      <c r="BV91" s="278" t="str">
        <f t="shared" si="19"/>
        <v>x</v>
      </c>
    </row>
    <row r="92" spans="1:74" ht="13.5" thickBot="1" x14ac:dyDescent="0.25">
      <c r="A92" s="92" t="s">
        <v>70</v>
      </c>
      <c r="B92" s="128" t="s">
        <v>7</v>
      </c>
      <c r="C92" s="128" t="s">
        <v>7</v>
      </c>
      <c r="D92" s="375" t="s">
        <v>7</v>
      </c>
      <c r="E92" s="366" t="s">
        <v>7</v>
      </c>
      <c r="F92" s="366" t="s">
        <v>7</v>
      </c>
      <c r="G92" s="366" t="s">
        <v>7</v>
      </c>
      <c r="H92" s="366" t="s">
        <v>7</v>
      </c>
      <c r="I92" s="366" t="s">
        <v>7</v>
      </c>
      <c r="J92" s="366" t="s">
        <v>7</v>
      </c>
      <c r="K92" s="366" t="s">
        <v>7</v>
      </c>
      <c r="L92" s="366" t="s">
        <v>7</v>
      </c>
      <c r="M92" s="366" t="s">
        <v>7</v>
      </c>
      <c r="N92" s="366" t="s">
        <v>7</v>
      </c>
      <c r="O92" s="366" t="s">
        <v>7</v>
      </c>
      <c r="P92" s="366" t="s">
        <v>7</v>
      </c>
      <c r="Q92" s="366" t="s">
        <v>7</v>
      </c>
      <c r="R92" s="366" t="s">
        <v>7</v>
      </c>
      <c r="S92" s="366" t="s">
        <v>7</v>
      </c>
      <c r="T92" s="366" t="s">
        <v>7</v>
      </c>
      <c r="U92" s="366" t="s">
        <v>7</v>
      </c>
      <c r="V92" s="366" t="s">
        <v>7</v>
      </c>
      <c r="W92" s="366" t="s">
        <v>7</v>
      </c>
      <c r="X92" s="366" t="s">
        <v>7</v>
      </c>
      <c r="Y92" s="366" t="s">
        <v>7</v>
      </c>
      <c r="Z92" s="366" t="s">
        <v>7</v>
      </c>
      <c r="AA92" s="366" t="s">
        <v>7</v>
      </c>
      <c r="AB92" s="366" t="s">
        <v>7</v>
      </c>
      <c r="AC92" s="366" t="s">
        <v>7</v>
      </c>
      <c r="AD92" s="366" t="s">
        <v>7</v>
      </c>
      <c r="AE92" s="366" t="s">
        <v>7</v>
      </c>
      <c r="AF92" s="366" t="s">
        <v>7</v>
      </c>
      <c r="AG92" s="366" t="s">
        <v>7</v>
      </c>
      <c r="AH92" s="366" t="s">
        <v>7</v>
      </c>
      <c r="AI92" s="366" t="s">
        <v>7</v>
      </c>
      <c r="AJ92" s="366" t="s">
        <v>7</v>
      </c>
      <c r="AK92" s="366" t="s">
        <v>7</v>
      </c>
      <c r="AL92" s="366" t="s">
        <v>7</v>
      </c>
      <c r="AM92" s="366" t="s">
        <v>7</v>
      </c>
      <c r="AN92" s="366" t="s">
        <v>7</v>
      </c>
      <c r="AO92" s="366" t="s">
        <v>7</v>
      </c>
      <c r="AP92" s="366" t="s">
        <v>7</v>
      </c>
      <c r="AQ92" s="366" t="s">
        <v>7</v>
      </c>
      <c r="AR92" s="366" t="s">
        <v>7</v>
      </c>
      <c r="AS92" s="366" t="s">
        <v>7</v>
      </c>
      <c r="AT92" s="366" t="s">
        <v>7</v>
      </c>
      <c r="AU92" s="366" t="s">
        <v>7</v>
      </c>
      <c r="AV92" s="366" t="s">
        <v>7</v>
      </c>
      <c r="AW92" s="366" t="s">
        <v>7</v>
      </c>
      <c r="AX92" s="366" t="s">
        <v>7</v>
      </c>
      <c r="AY92" s="366" t="s">
        <v>7</v>
      </c>
      <c r="AZ92" s="366" t="s">
        <v>7</v>
      </c>
      <c r="BA92" s="366" t="s">
        <v>7</v>
      </c>
      <c r="BB92" s="366" t="s">
        <v>7</v>
      </c>
      <c r="BC92" s="366" t="s">
        <v>7</v>
      </c>
      <c r="BD92" s="366" t="s">
        <v>7</v>
      </c>
      <c r="BE92" s="366" t="s">
        <v>7</v>
      </c>
      <c r="BF92" s="366" t="s">
        <v>7</v>
      </c>
      <c r="BG92" s="366" t="s">
        <v>7</v>
      </c>
      <c r="BH92" s="366" t="s">
        <v>7</v>
      </c>
      <c r="BI92" s="366" t="s">
        <v>7</v>
      </c>
      <c r="BJ92" s="366" t="s">
        <v>7</v>
      </c>
      <c r="BK92" s="366" t="s">
        <v>7</v>
      </c>
      <c r="BL92" s="366" t="s">
        <v>7</v>
      </c>
      <c r="BM92" s="139">
        <f t="shared" si="20"/>
        <v>87</v>
      </c>
      <c r="BN92" s="199" t="str">
        <f t="shared" ca="1" si="14"/>
        <v>x</v>
      </c>
      <c r="BO92" s="199" t="str">
        <f t="shared" ca="1" si="15"/>
        <v>x</v>
      </c>
      <c r="BQ92" s="282" t="str">
        <f t="shared" si="12"/>
        <v>x</v>
      </c>
      <c r="BR92" s="282" t="str">
        <f t="shared" si="16"/>
        <v>x</v>
      </c>
      <c r="BS92" s="283" t="str">
        <f t="shared" ca="1" si="17"/>
        <v>x</v>
      </c>
      <c r="BT92" s="278" t="str">
        <f t="shared" si="13"/>
        <v>x</v>
      </c>
      <c r="BU92" s="278" t="str">
        <f t="shared" ca="1" si="18"/>
        <v>x</v>
      </c>
      <c r="BV92" s="278" t="str">
        <f t="shared" si="19"/>
        <v>x</v>
      </c>
    </row>
    <row r="93" spans="1:74" ht="13.5" thickBot="1" x14ac:dyDescent="0.25">
      <c r="A93" s="92" t="s">
        <v>70</v>
      </c>
      <c r="B93" s="128" t="s">
        <v>7</v>
      </c>
      <c r="C93" s="128" t="s">
        <v>7</v>
      </c>
      <c r="D93" s="375" t="s">
        <v>7</v>
      </c>
      <c r="E93" s="366" t="s">
        <v>7</v>
      </c>
      <c r="F93" s="366" t="s">
        <v>7</v>
      </c>
      <c r="G93" s="366" t="s">
        <v>7</v>
      </c>
      <c r="H93" s="366" t="s">
        <v>7</v>
      </c>
      <c r="I93" s="366" t="s">
        <v>7</v>
      </c>
      <c r="J93" s="366" t="s">
        <v>7</v>
      </c>
      <c r="K93" s="366" t="s">
        <v>7</v>
      </c>
      <c r="L93" s="366" t="s">
        <v>7</v>
      </c>
      <c r="M93" s="366" t="s">
        <v>7</v>
      </c>
      <c r="N93" s="366" t="s">
        <v>7</v>
      </c>
      <c r="O93" s="366" t="s">
        <v>7</v>
      </c>
      <c r="P93" s="366" t="s">
        <v>7</v>
      </c>
      <c r="Q93" s="366" t="s">
        <v>7</v>
      </c>
      <c r="R93" s="366" t="s">
        <v>7</v>
      </c>
      <c r="S93" s="366" t="s">
        <v>7</v>
      </c>
      <c r="T93" s="366" t="s">
        <v>7</v>
      </c>
      <c r="U93" s="366" t="s">
        <v>7</v>
      </c>
      <c r="V93" s="366" t="s">
        <v>7</v>
      </c>
      <c r="W93" s="366" t="s">
        <v>7</v>
      </c>
      <c r="X93" s="366" t="s">
        <v>7</v>
      </c>
      <c r="Y93" s="366" t="s">
        <v>7</v>
      </c>
      <c r="Z93" s="366" t="s">
        <v>7</v>
      </c>
      <c r="AA93" s="366" t="s">
        <v>7</v>
      </c>
      <c r="AB93" s="366" t="s">
        <v>7</v>
      </c>
      <c r="AC93" s="366" t="s">
        <v>7</v>
      </c>
      <c r="AD93" s="366" t="s">
        <v>7</v>
      </c>
      <c r="AE93" s="366" t="s">
        <v>7</v>
      </c>
      <c r="AF93" s="366" t="s">
        <v>7</v>
      </c>
      <c r="AG93" s="366" t="s">
        <v>7</v>
      </c>
      <c r="AH93" s="366" t="s">
        <v>7</v>
      </c>
      <c r="AI93" s="366" t="s">
        <v>7</v>
      </c>
      <c r="AJ93" s="366" t="s">
        <v>7</v>
      </c>
      <c r="AK93" s="366" t="s">
        <v>7</v>
      </c>
      <c r="AL93" s="366" t="s">
        <v>7</v>
      </c>
      <c r="AM93" s="366" t="s">
        <v>7</v>
      </c>
      <c r="AN93" s="366" t="s">
        <v>7</v>
      </c>
      <c r="AO93" s="366" t="s">
        <v>7</v>
      </c>
      <c r="AP93" s="366" t="s">
        <v>7</v>
      </c>
      <c r="AQ93" s="366" t="s">
        <v>7</v>
      </c>
      <c r="AR93" s="366" t="s">
        <v>7</v>
      </c>
      <c r="AS93" s="366" t="s">
        <v>7</v>
      </c>
      <c r="AT93" s="366" t="s">
        <v>7</v>
      </c>
      <c r="AU93" s="366" t="s">
        <v>7</v>
      </c>
      <c r="AV93" s="366" t="s">
        <v>7</v>
      </c>
      <c r="AW93" s="366" t="s">
        <v>7</v>
      </c>
      <c r="AX93" s="366" t="s">
        <v>7</v>
      </c>
      <c r="AY93" s="366" t="s">
        <v>7</v>
      </c>
      <c r="AZ93" s="366" t="s">
        <v>7</v>
      </c>
      <c r="BA93" s="366" t="s">
        <v>7</v>
      </c>
      <c r="BB93" s="366" t="s">
        <v>7</v>
      </c>
      <c r="BC93" s="366" t="s">
        <v>7</v>
      </c>
      <c r="BD93" s="366" t="s">
        <v>7</v>
      </c>
      <c r="BE93" s="366" t="s">
        <v>7</v>
      </c>
      <c r="BF93" s="366" t="s">
        <v>7</v>
      </c>
      <c r="BG93" s="366" t="s">
        <v>7</v>
      </c>
      <c r="BH93" s="366" t="s">
        <v>7</v>
      </c>
      <c r="BI93" s="366" t="s">
        <v>7</v>
      </c>
      <c r="BJ93" s="366" t="s">
        <v>7</v>
      </c>
      <c r="BK93" s="366" t="s">
        <v>7</v>
      </c>
      <c r="BL93" s="366" t="s">
        <v>7</v>
      </c>
      <c r="BM93" s="139">
        <f t="shared" si="20"/>
        <v>88</v>
      </c>
      <c r="BN93" s="199" t="str">
        <f t="shared" ca="1" si="14"/>
        <v>x</v>
      </c>
      <c r="BO93" s="199" t="str">
        <f t="shared" ca="1" si="15"/>
        <v>x</v>
      </c>
      <c r="BQ93" s="282" t="str">
        <f t="shared" si="12"/>
        <v>x</v>
      </c>
      <c r="BR93" s="282" t="str">
        <f t="shared" si="16"/>
        <v>x</v>
      </c>
      <c r="BS93" s="283" t="str">
        <f t="shared" ca="1" si="17"/>
        <v>x</v>
      </c>
      <c r="BT93" s="278" t="str">
        <f t="shared" si="13"/>
        <v>x</v>
      </c>
      <c r="BU93" s="278" t="str">
        <f t="shared" ca="1" si="18"/>
        <v>x</v>
      </c>
      <c r="BV93" s="278" t="str">
        <f t="shared" si="19"/>
        <v>x</v>
      </c>
    </row>
    <row r="94" spans="1:74" ht="13.5" thickBot="1" x14ac:dyDescent="0.25">
      <c r="A94" s="92" t="s">
        <v>70</v>
      </c>
      <c r="B94" s="128" t="s">
        <v>7</v>
      </c>
      <c r="C94" s="128" t="s">
        <v>7</v>
      </c>
      <c r="D94" s="375" t="s">
        <v>7</v>
      </c>
      <c r="E94" s="366" t="s">
        <v>7</v>
      </c>
      <c r="F94" s="366" t="s">
        <v>7</v>
      </c>
      <c r="G94" s="366" t="s">
        <v>7</v>
      </c>
      <c r="H94" s="366" t="s">
        <v>7</v>
      </c>
      <c r="I94" s="366" t="s">
        <v>7</v>
      </c>
      <c r="J94" s="366" t="s">
        <v>7</v>
      </c>
      <c r="K94" s="366" t="s">
        <v>7</v>
      </c>
      <c r="L94" s="366" t="s">
        <v>7</v>
      </c>
      <c r="M94" s="366" t="s">
        <v>7</v>
      </c>
      <c r="N94" s="366" t="s">
        <v>7</v>
      </c>
      <c r="O94" s="366" t="s">
        <v>7</v>
      </c>
      <c r="P94" s="366" t="s">
        <v>7</v>
      </c>
      <c r="Q94" s="366" t="s">
        <v>7</v>
      </c>
      <c r="R94" s="366" t="s">
        <v>7</v>
      </c>
      <c r="S94" s="366" t="s">
        <v>7</v>
      </c>
      <c r="T94" s="366" t="s">
        <v>7</v>
      </c>
      <c r="U94" s="366" t="s">
        <v>7</v>
      </c>
      <c r="V94" s="366" t="s">
        <v>7</v>
      </c>
      <c r="W94" s="366" t="s">
        <v>7</v>
      </c>
      <c r="X94" s="366" t="s">
        <v>7</v>
      </c>
      <c r="Y94" s="366" t="s">
        <v>7</v>
      </c>
      <c r="Z94" s="366" t="s">
        <v>7</v>
      </c>
      <c r="AA94" s="366" t="s">
        <v>7</v>
      </c>
      <c r="AB94" s="366" t="s">
        <v>7</v>
      </c>
      <c r="AC94" s="366" t="s">
        <v>7</v>
      </c>
      <c r="AD94" s="366" t="s">
        <v>7</v>
      </c>
      <c r="AE94" s="366" t="s">
        <v>7</v>
      </c>
      <c r="AF94" s="366" t="s">
        <v>7</v>
      </c>
      <c r="AG94" s="366" t="s">
        <v>7</v>
      </c>
      <c r="AH94" s="366" t="s">
        <v>7</v>
      </c>
      <c r="AI94" s="366" t="s">
        <v>7</v>
      </c>
      <c r="AJ94" s="366" t="s">
        <v>7</v>
      </c>
      <c r="AK94" s="366" t="s">
        <v>7</v>
      </c>
      <c r="AL94" s="366" t="s">
        <v>7</v>
      </c>
      <c r="AM94" s="366" t="s">
        <v>7</v>
      </c>
      <c r="AN94" s="366" t="s">
        <v>7</v>
      </c>
      <c r="AO94" s="366" t="s">
        <v>7</v>
      </c>
      <c r="AP94" s="366" t="s">
        <v>7</v>
      </c>
      <c r="AQ94" s="366" t="s">
        <v>7</v>
      </c>
      <c r="AR94" s="366" t="s">
        <v>7</v>
      </c>
      <c r="AS94" s="366" t="s">
        <v>7</v>
      </c>
      <c r="AT94" s="366" t="s">
        <v>7</v>
      </c>
      <c r="AU94" s="366" t="s">
        <v>7</v>
      </c>
      <c r="AV94" s="366" t="s">
        <v>7</v>
      </c>
      <c r="AW94" s="366" t="s">
        <v>7</v>
      </c>
      <c r="AX94" s="366" t="s">
        <v>7</v>
      </c>
      <c r="AY94" s="366" t="s">
        <v>7</v>
      </c>
      <c r="AZ94" s="366" t="s">
        <v>7</v>
      </c>
      <c r="BA94" s="366" t="s">
        <v>7</v>
      </c>
      <c r="BB94" s="366" t="s">
        <v>7</v>
      </c>
      <c r="BC94" s="366" t="s">
        <v>7</v>
      </c>
      <c r="BD94" s="366" t="s">
        <v>7</v>
      </c>
      <c r="BE94" s="366" t="s">
        <v>7</v>
      </c>
      <c r="BF94" s="366" t="s">
        <v>7</v>
      </c>
      <c r="BG94" s="366" t="s">
        <v>7</v>
      </c>
      <c r="BH94" s="366" t="s">
        <v>7</v>
      </c>
      <c r="BI94" s="366" t="s">
        <v>7</v>
      </c>
      <c r="BJ94" s="366" t="s">
        <v>7</v>
      </c>
      <c r="BK94" s="366" t="s">
        <v>7</v>
      </c>
      <c r="BL94" s="366" t="s">
        <v>7</v>
      </c>
      <c r="BM94" s="139">
        <f t="shared" si="20"/>
        <v>89</v>
      </c>
      <c r="BN94" s="199" t="str">
        <f t="shared" ca="1" si="14"/>
        <v>x</v>
      </c>
      <c r="BO94" s="199" t="str">
        <f t="shared" ca="1" si="15"/>
        <v>x</v>
      </c>
      <c r="BQ94" s="282" t="str">
        <f t="shared" si="12"/>
        <v>x</v>
      </c>
      <c r="BR94" s="282" t="str">
        <f t="shared" si="16"/>
        <v>x</v>
      </c>
      <c r="BS94" s="283" t="str">
        <f t="shared" ca="1" si="17"/>
        <v>x</v>
      </c>
      <c r="BT94" s="278" t="str">
        <f t="shared" si="13"/>
        <v>x</v>
      </c>
      <c r="BU94" s="278" t="str">
        <f t="shared" ca="1" si="18"/>
        <v>x</v>
      </c>
      <c r="BV94" s="278" t="str">
        <f t="shared" si="19"/>
        <v>x</v>
      </c>
    </row>
    <row r="95" spans="1:74" ht="13.5" thickBot="1" x14ac:dyDescent="0.25">
      <c r="A95" s="92" t="s">
        <v>70</v>
      </c>
      <c r="B95" s="128" t="s">
        <v>7</v>
      </c>
      <c r="C95" s="128" t="s">
        <v>7</v>
      </c>
      <c r="D95" s="375" t="s">
        <v>7</v>
      </c>
      <c r="E95" s="366" t="s">
        <v>7</v>
      </c>
      <c r="F95" s="366" t="s">
        <v>7</v>
      </c>
      <c r="G95" s="366" t="s">
        <v>7</v>
      </c>
      <c r="H95" s="366" t="s">
        <v>7</v>
      </c>
      <c r="I95" s="366" t="s">
        <v>7</v>
      </c>
      <c r="J95" s="366" t="s">
        <v>7</v>
      </c>
      <c r="K95" s="366" t="s">
        <v>7</v>
      </c>
      <c r="L95" s="366" t="s">
        <v>7</v>
      </c>
      <c r="M95" s="366" t="s">
        <v>7</v>
      </c>
      <c r="N95" s="366" t="s">
        <v>7</v>
      </c>
      <c r="O95" s="366" t="s">
        <v>7</v>
      </c>
      <c r="P95" s="366" t="s">
        <v>7</v>
      </c>
      <c r="Q95" s="366" t="s">
        <v>7</v>
      </c>
      <c r="R95" s="366" t="s">
        <v>7</v>
      </c>
      <c r="S95" s="366" t="s">
        <v>7</v>
      </c>
      <c r="T95" s="366" t="s">
        <v>7</v>
      </c>
      <c r="U95" s="366" t="s">
        <v>7</v>
      </c>
      <c r="V95" s="366" t="s">
        <v>7</v>
      </c>
      <c r="W95" s="366" t="s">
        <v>7</v>
      </c>
      <c r="X95" s="366" t="s">
        <v>7</v>
      </c>
      <c r="Y95" s="366" t="s">
        <v>7</v>
      </c>
      <c r="Z95" s="366" t="s">
        <v>7</v>
      </c>
      <c r="AA95" s="366" t="s">
        <v>7</v>
      </c>
      <c r="AB95" s="366" t="s">
        <v>7</v>
      </c>
      <c r="AC95" s="366" t="s">
        <v>7</v>
      </c>
      <c r="AD95" s="366" t="s">
        <v>7</v>
      </c>
      <c r="AE95" s="366" t="s">
        <v>7</v>
      </c>
      <c r="AF95" s="366" t="s">
        <v>7</v>
      </c>
      <c r="AG95" s="366" t="s">
        <v>7</v>
      </c>
      <c r="AH95" s="366" t="s">
        <v>7</v>
      </c>
      <c r="AI95" s="366" t="s">
        <v>7</v>
      </c>
      <c r="AJ95" s="366" t="s">
        <v>7</v>
      </c>
      <c r="AK95" s="366" t="s">
        <v>7</v>
      </c>
      <c r="AL95" s="366" t="s">
        <v>7</v>
      </c>
      <c r="AM95" s="366" t="s">
        <v>7</v>
      </c>
      <c r="AN95" s="366" t="s">
        <v>7</v>
      </c>
      <c r="AO95" s="366" t="s">
        <v>7</v>
      </c>
      <c r="AP95" s="366" t="s">
        <v>7</v>
      </c>
      <c r="AQ95" s="366" t="s">
        <v>7</v>
      </c>
      <c r="AR95" s="366" t="s">
        <v>7</v>
      </c>
      <c r="AS95" s="366" t="s">
        <v>7</v>
      </c>
      <c r="AT95" s="366" t="s">
        <v>7</v>
      </c>
      <c r="AU95" s="366" t="s">
        <v>7</v>
      </c>
      <c r="AV95" s="366" t="s">
        <v>7</v>
      </c>
      <c r="AW95" s="366" t="s">
        <v>7</v>
      </c>
      <c r="AX95" s="366" t="s">
        <v>7</v>
      </c>
      <c r="AY95" s="366" t="s">
        <v>7</v>
      </c>
      <c r="AZ95" s="366" t="s">
        <v>7</v>
      </c>
      <c r="BA95" s="366" t="s">
        <v>7</v>
      </c>
      <c r="BB95" s="366" t="s">
        <v>7</v>
      </c>
      <c r="BC95" s="366" t="s">
        <v>7</v>
      </c>
      <c r="BD95" s="366" t="s">
        <v>7</v>
      </c>
      <c r="BE95" s="366" t="s">
        <v>7</v>
      </c>
      <c r="BF95" s="366" t="s">
        <v>7</v>
      </c>
      <c r="BG95" s="366" t="s">
        <v>7</v>
      </c>
      <c r="BH95" s="366" t="s">
        <v>7</v>
      </c>
      <c r="BI95" s="366" t="s">
        <v>7</v>
      </c>
      <c r="BJ95" s="366" t="s">
        <v>7</v>
      </c>
      <c r="BK95" s="366" t="s">
        <v>7</v>
      </c>
      <c r="BL95" s="366" t="s">
        <v>7</v>
      </c>
      <c r="BM95" s="139">
        <f t="shared" si="20"/>
        <v>90</v>
      </c>
      <c r="BN95" s="199" t="str">
        <f t="shared" ca="1" si="14"/>
        <v>x</v>
      </c>
      <c r="BO95" s="199" t="str">
        <f t="shared" ca="1" si="15"/>
        <v>x</v>
      </c>
      <c r="BQ95" s="282" t="str">
        <f t="shared" si="12"/>
        <v>x</v>
      </c>
      <c r="BR95" s="282" t="str">
        <f t="shared" si="16"/>
        <v>x</v>
      </c>
      <c r="BS95" s="283" t="str">
        <f t="shared" ca="1" si="17"/>
        <v>x</v>
      </c>
      <c r="BT95" s="278" t="str">
        <f t="shared" si="13"/>
        <v>x</v>
      </c>
      <c r="BU95" s="278" t="str">
        <f t="shared" ca="1" si="18"/>
        <v>x</v>
      </c>
      <c r="BV95" s="278" t="str">
        <f t="shared" si="19"/>
        <v>x</v>
      </c>
    </row>
    <row r="96" spans="1:74" ht="13.5" thickBot="1" x14ac:dyDescent="0.25">
      <c r="A96" s="92" t="s">
        <v>70</v>
      </c>
      <c r="B96" s="128" t="s">
        <v>7</v>
      </c>
      <c r="C96" s="128" t="s">
        <v>7</v>
      </c>
      <c r="D96" s="375" t="s">
        <v>7</v>
      </c>
      <c r="E96" s="366" t="s">
        <v>7</v>
      </c>
      <c r="F96" s="366" t="s">
        <v>7</v>
      </c>
      <c r="G96" s="366" t="s">
        <v>7</v>
      </c>
      <c r="H96" s="366" t="s">
        <v>7</v>
      </c>
      <c r="I96" s="366" t="s">
        <v>7</v>
      </c>
      <c r="J96" s="366" t="s">
        <v>7</v>
      </c>
      <c r="K96" s="366" t="s">
        <v>7</v>
      </c>
      <c r="L96" s="366" t="s">
        <v>7</v>
      </c>
      <c r="M96" s="366" t="s">
        <v>7</v>
      </c>
      <c r="N96" s="366" t="s">
        <v>7</v>
      </c>
      <c r="O96" s="366" t="s">
        <v>7</v>
      </c>
      <c r="P96" s="366" t="s">
        <v>7</v>
      </c>
      <c r="Q96" s="366" t="s">
        <v>7</v>
      </c>
      <c r="R96" s="366" t="s">
        <v>7</v>
      </c>
      <c r="S96" s="366" t="s">
        <v>7</v>
      </c>
      <c r="T96" s="366" t="s">
        <v>7</v>
      </c>
      <c r="U96" s="366" t="s">
        <v>7</v>
      </c>
      <c r="V96" s="366" t="s">
        <v>7</v>
      </c>
      <c r="W96" s="366" t="s">
        <v>7</v>
      </c>
      <c r="X96" s="366" t="s">
        <v>7</v>
      </c>
      <c r="Y96" s="366" t="s">
        <v>7</v>
      </c>
      <c r="Z96" s="366" t="s">
        <v>7</v>
      </c>
      <c r="AA96" s="366" t="s">
        <v>7</v>
      </c>
      <c r="AB96" s="366" t="s">
        <v>7</v>
      </c>
      <c r="AC96" s="366" t="s">
        <v>7</v>
      </c>
      <c r="AD96" s="366" t="s">
        <v>7</v>
      </c>
      <c r="AE96" s="366" t="s">
        <v>7</v>
      </c>
      <c r="AF96" s="366" t="s">
        <v>7</v>
      </c>
      <c r="AG96" s="366" t="s">
        <v>7</v>
      </c>
      <c r="AH96" s="366" t="s">
        <v>7</v>
      </c>
      <c r="AI96" s="366" t="s">
        <v>7</v>
      </c>
      <c r="AJ96" s="366" t="s">
        <v>7</v>
      </c>
      <c r="AK96" s="366" t="s">
        <v>7</v>
      </c>
      <c r="AL96" s="366" t="s">
        <v>7</v>
      </c>
      <c r="AM96" s="366" t="s">
        <v>7</v>
      </c>
      <c r="AN96" s="366" t="s">
        <v>7</v>
      </c>
      <c r="AO96" s="366" t="s">
        <v>7</v>
      </c>
      <c r="AP96" s="366" t="s">
        <v>7</v>
      </c>
      <c r="AQ96" s="366" t="s">
        <v>7</v>
      </c>
      <c r="AR96" s="366" t="s">
        <v>7</v>
      </c>
      <c r="AS96" s="366" t="s">
        <v>7</v>
      </c>
      <c r="AT96" s="366" t="s">
        <v>7</v>
      </c>
      <c r="AU96" s="366" t="s">
        <v>7</v>
      </c>
      <c r="AV96" s="366" t="s">
        <v>7</v>
      </c>
      <c r="AW96" s="366" t="s">
        <v>7</v>
      </c>
      <c r="AX96" s="366" t="s">
        <v>7</v>
      </c>
      <c r="AY96" s="366" t="s">
        <v>7</v>
      </c>
      <c r="AZ96" s="366" t="s">
        <v>7</v>
      </c>
      <c r="BA96" s="366" t="s">
        <v>7</v>
      </c>
      <c r="BB96" s="366" t="s">
        <v>7</v>
      </c>
      <c r="BC96" s="366" t="s">
        <v>7</v>
      </c>
      <c r="BD96" s="366" t="s">
        <v>7</v>
      </c>
      <c r="BE96" s="366" t="s">
        <v>7</v>
      </c>
      <c r="BF96" s="366" t="s">
        <v>7</v>
      </c>
      <c r="BG96" s="366" t="s">
        <v>7</v>
      </c>
      <c r="BH96" s="366" t="s">
        <v>7</v>
      </c>
      <c r="BI96" s="366" t="s">
        <v>7</v>
      </c>
      <c r="BJ96" s="366" t="s">
        <v>7</v>
      </c>
      <c r="BK96" s="366" t="s">
        <v>7</v>
      </c>
      <c r="BL96" s="366" t="s">
        <v>7</v>
      </c>
      <c r="BM96" s="139">
        <f t="shared" si="20"/>
        <v>91</v>
      </c>
      <c r="BN96" s="199" t="str">
        <f t="shared" ca="1" si="14"/>
        <v>x</v>
      </c>
      <c r="BO96" s="199" t="str">
        <f t="shared" ca="1" si="15"/>
        <v>x</v>
      </c>
      <c r="BQ96" s="282" t="str">
        <f t="shared" si="12"/>
        <v>x</v>
      </c>
      <c r="BR96" s="282" t="str">
        <f t="shared" si="16"/>
        <v>x</v>
      </c>
      <c r="BS96" s="283" t="str">
        <f t="shared" ca="1" si="17"/>
        <v>x</v>
      </c>
      <c r="BT96" s="278" t="str">
        <f t="shared" si="13"/>
        <v>x</v>
      </c>
      <c r="BU96" s="278" t="str">
        <f t="shared" ca="1" si="18"/>
        <v>x</v>
      </c>
      <c r="BV96" s="278" t="str">
        <f t="shared" si="19"/>
        <v>x</v>
      </c>
    </row>
    <row r="97" spans="1:74" ht="13.5" thickBot="1" x14ac:dyDescent="0.25">
      <c r="A97" s="92" t="s">
        <v>70</v>
      </c>
      <c r="B97" s="128" t="s">
        <v>7</v>
      </c>
      <c r="C97" s="128" t="s">
        <v>7</v>
      </c>
      <c r="D97" s="375" t="s">
        <v>7</v>
      </c>
      <c r="E97" s="366" t="s">
        <v>7</v>
      </c>
      <c r="F97" s="366" t="s">
        <v>7</v>
      </c>
      <c r="G97" s="366" t="s">
        <v>7</v>
      </c>
      <c r="H97" s="366" t="s">
        <v>7</v>
      </c>
      <c r="I97" s="366" t="s">
        <v>7</v>
      </c>
      <c r="J97" s="366" t="s">
        <v>7</v>
      </c>
      <c r="K97" s="366" t="s">
        <v>7</v>
      </c>
      <c r="L97" s="366" t="s">
        <v>7</v>
      </c>
      <c r="M97" s="366" t="s">
        <v>7</v>
      </c>
      <c r="N97" s="366" t="s">
        <v>7</v>
      </c>
      <c r="O97" s="366" t="s">
        <v>7</v>
      </c>
      <c r="P97" s="366" t="s">
        <v>7</v>
      </c>
      <c r="Q97" s="366" t="s">
        <v>7</v>
      </c>
      <c r="R97" s="366" t="s">
        <v>7</v>
      </c>
      <c r="S97" s="366" t="s">
        <v>7</v>
      </c>
      <c r="T97" s="366" t="s">
        <v>7</v>
      </c>
      <c r="U97" s="366" t="s">
        <v>7</v>
      </c>
      <c r="V97" s="366" t="s">
        <v>7</v>
      </c>
      <c r="W97" s="366" t="s">
        <v>7</v>
      </c>
      <c r="X97" s="366" t="s">
        <v>7</v>
      </c>
      <c r="Y97" s="366" t="s">
        <v>7</v>
      </c>
      <c r="Z97" s="366" t="s">
        <v>7</v>
      </c>
      <c r="AA97" s="366" t="s">
        <v>7</v>
      </c>
      <c r="AB97" s="366" t="s">
        <v>7</v>
      </c>
      <c r="AC97" s="366" t="s">
        <v>7</v>
      </c>
      <c r="AD97" s="366" t="s">
        <v>7</v>
      </c>
      <c r="AE97" s="366" t="s">
        <v>7</v>
      </c>
      <c r="AF97" s="366" t="s">
        <v>7</v>
      </c>
      <c r="AG97" s="366" t="s">
        <v>7</v>
      </c>
      <c r="AH97" s="366" t="s">
        <v>7</v>
      </c>
      <c r="AI97" s="366" t="s">
        <v>7</v>
      </c>
      <c r="AJ97" s="366" t="s">
        <v>7</v>
      </c>
      <c r="AK97" s="366" t="s">
        <v>7</v>
      </c>
      <c r="AL97" s="366" t="s">
        <v>7</v>
      </c>
      <c r="AM97" s="366" t="s">
        <v>7</v>
      </c>
      <c r="AN97" s="366" t="s">
        <v>7</v>
      </c>
      <c r="AO97" s="366" t="s">
        <v>7</v>
      </c>
      <c r="AP97" s="366" t="s">
        <v>7</v>
      </c>
      <c r="AQ97" s="366" t="s">
        <v>7</v>
      </c>
      <c r="AR97" s="366" t="s">
        <v>7</v>
      </c>
      <c r="AS97" s="366" t="s">
        <v>7</v>
      </c>
      <c r="AT97" s="366" t="s">
        <v>7</v>
      </c>
      <c r="AU97" s="366" t="s">
        <v>7</v>
      </c>
      <c r="AV97" s="366" t="s">
        <v>7</v>
      </c>
      <c r="AW97" s="366" t="s">
        <v>7</v>
      </c>
      <c r="AX97" s="366" t="s">
        <v>7</v>
      </c>
      <c r="AY97" s="366" t="s">
        <v>7</v>
      </c>
      <c r="AZ97" s="366" t="s">
        <v>7</v>
      </c>
      <c r="BA97" s="366" t="s">
        <v>7</v>
      </c>
      <c r="BB97" s="366" t="s">
        <v>7</v>
      </c>
      <c r="BC97" s="366" t="s">
        <v>7</v>
      </c>
      <c r="BD97" s="366" t="s">
        <v>7</v>
      </c>
      <c r="BE97" s="366" t="s">
        <v>7</v>
      </c>
      <c r="BF97" s="366" t="s">
        <v>7</v>
      </c>
      <c r="BG97" s="366" t="s">
        <v>7</v>
      </c>
      <c r="BH97" s="366" t="s">
        <v>7</v>
      </c>
      <c r="BI97" s="366" t="s">
        <v>7</v>
      </c>
      <c r="BJ97" s="366" t="s">
        <v>7</v>
      </c>
      <c r="BK97" s="366" t="s">
        <v>7</v>
      </c>
      <c r="BL97" s="366" t="s">
        <v>7</v>
      </c>
      <c r="BM97" s="139">
        <f t="shared" si="20"/>
        <v>92</v>
      </c>
      <c r="BN97" s="199" t="str">
        <f t="shared" ca="1" si="14"/>
        <v>x</v>
      </c>
      <c r="BO97" s="199" t="str">
        <f t="shared" ca="1" si="15"/>
        <v>x</v>
      </c>
      <c r="BQ97" s="282" t="str">
        <f t="shared" si="12"/>
        <v>x</v>
      </c>
      <c r="BR97" s="282" t="str">
        <f t="shared" si="16"/>
        <v>x</v>
      </c>
      <c r="BS97" s="283" t="str">
        <f t="shared" ca="1" si="17"/>
        <v>x</v>
      </c>
      <c r="BT97" s="278" t="str">
        <f t="shared" si="13"/>
        <v>x</v>
      </c>
      <c r="BU97" s="278" t="str">
        <f t="shared" ca="1" si="18"/>
        <v>x</v>
      </c>
      <c r="BV97" s="278" t="str">
        <f t="shared" si="19"/>
        <v>x</v>
      </c>
    </row>
    <row r="98" spans="1:74" ht="13.5" thickBot="1" x14ac:dyDescent="0.25">
      <c r="A98" s="92" t="s">
        <v>70</v>
      </c>
      <c r="B98" s="128" t="s">
        <v>7</v>
      </c>
      <c r="C98" s="128" t="s">
        <v>7</v>
      </c>
      <c r="D98" s="375" t="s">
        <v>7</v>
      </c>
      <c r="E98" s="366" t="s">
        <v>7</v>
      </c>
      <c r="F98" s="366" t="s">
        <v>7</v>
      </c>
      <c r="G98" s="366" t="s">
        <v>7</v>
      </c>
      <c r="H98" s="366" t="s">
        <v>7</v>
      </c>
      <c r="I98" s="366" t="s">
        <v>7</v>
      </c>
      <c r="J98" s="366" t="s">
        <v>7</v>
      </c>
      <c r="K98" s="366" t="s">
        <v>7</v>
      </c>
      <c r="L98" s="366" t="s">
        <v>7</v>
      </c>
      <c r="M98" s="366" t="s">
        <v>7</v>
      </c>
      <c r="N98" s="366" t="s">
        <v>7</v>
      </c>
      <c r="O98" s="366" t="s">
        <v>7</v>
      </c>
      <c r="P98" s="366" t="s">
        <v>7</v>
      </c>
      <c r="Q98" s="366" t="s">
        <v>7</v>
      </c>
      <c r="R98" s="366" t="s">
        <v>7</v>
      </c>
      <c r="S98" s="366" t="s">
        <v>7</v>
      </c>
      <c r="T98" s="366" t="s">
        <v>7</v>
      </c>
      <c r="U98" s="366" t="s">
        <v>7</v>
      </c>
      <c r="V98" s="366" t="s">
        <v>7</v>
      </c>
      <c r="W98" s="366" t="s">
        <v>7</v>
      </c>
      <c r="X98" s="366" t="s">
        <v>7</v>
      </c>
      <c r="Y98" s="366" t="s">
        <v>7</v>
      </c>
      <c r="Z98" s="366" t="s">
        <v>7</v>
      </c>
      <c r="AA98" s="366" t="s">
        <v>7</v>
      </c>
      <c r="AB98" s="366" t="s">
        <v>7</v>
      </c>
      <c r="AC98" s="366" t="s">
        <v>7</v>
      </c>
      <c r="AD98" s="366" t="s">
        <v>7</v>
      </c>
      <c r="AE98" s="366" t="s">
        <v>7</v>
      </c>
      <c r="AF98" s="366" t="s">
        <v>7</v>
      </c>
      <c r="AG98" s="366" t="s">
        <v>7</v>
      </c>
      <c r="AH98" s="366" t="s">
        <v>7</v>
      </c>
      <c r="AI98" s="366" t="s">
        <v>7</v>
      </c>
      <c r="AJ98" s="366" t="s">
        <v>7</v>
      </c>
      <c r="AK98" s="366" t="s">
        <v>7</v>
      </c>
      <c r="AL98" s="366" t="s">
        <v>7</v>
      </c>
      <c r="AM98" s="366" t="s">
        <v>7</v>
      </c>
      <c r="AN98" s="366" t="s">
        <v>7</v>
      </c>
      <c r="AO98" s="366" t="s">
        <v>7</v>
      </c>
      <c r="AP98" s="366" t="s">
        <v>7</v>
      </c>
      <c r="AQ98" s="366" t="s">
        <v>7</v>
      </c>
      <c r="AR98" s="366" t="s">
        <v>7</v>
      </c>
      <c r="AS98" s="366" t="s">
        <v>7</v>
      </c>
      <c r="AT98" s="366" t="s">
        <v>7</v>
      </c>
      <c r="AU98" s="366" t="s">
        <v>7</v>
      </c>
      <c r="AV98" s="366" t="s">
        <v>7</v>
      </c>
      <c r="AW98" s="366" t="s">
        <v>7</v>
      </c>
      <c r="AX98" s="366" t="s">
        <v>7</v>
      </c>
      <c r="AY98" s="366" t="s">
        <v>7</v>
      </c>
      <c r="AZ98" s="366" t="s">
        <v>7</v>
      </c>
      <c r="BA98" s="366" t="s">
        <v>7</v>
      </c>
      <c r="BB98" s="366" t="s">
        <v>7</v>
      </c>
      <c r="BC98" s="366" t="s">
        <v>7</v>
      </c>
      <c r="BD98" s="366" t="s">
        <v>7</v>
      </c>
      <c r="BE98" s="366" t="s">
        <v>7</v>
      </c>
      <c r="BF98" s="366" t="s">
        <v>7</v>
      </c>
      <c r="BG98" s="366" t="s">
        <v>7</v>
      </c>
      <c r="BH98" s="366" t="s">
        <v>7</v>
      </c>
      <c r="BI98" s="366" t="s">
        <v>7</v>
      </c>
      <c r="BJ98" s="366" t="s">
        <v>7</v>
      </c>
      <c r="BK98" s="366" t="s">
        <v>7</v>
      </c>
      <c r="BL98" s="366" t="s">
        <v>7</v>
      </c>
      <c r="BM98" s="139">
        <f t="shared" si="20"/>
        <v>93</v>
      </c>
      <c r="BN98" s="199" t="str">
        <f t="shared" ca="1" si="14"/>
        <v>x</v>
      </c>
      <c r="BO98" s="199" t="str">
        <f t="shared" ca="1" si="15"/>
        <v>x</v>
      </c>
      <c r="BQ98" s="282" t="str">
        <f t="shared" si="12"/>
        <v>x</v>
      </c>
      <c r="BR98" s="282" t="str">
        <f t="shared" si="16"/>
        <v>x</v>
      </c>
      <c r="BS98" s="283" t="str">
        <f t="shared" ca="1" si="17"/>
        <v>x</v>
      </c>
      <c r="BT98" s="278" t="str">
        <f t="shared" si="13"/>
        <v>x</v>
      </c>
      <c r="BU98" s="278" t="str">
        <f t="shared" ca="1" si="18"/>
        <v>x</v>
      </c>
      <c r="BV98" s="278" t="str">
        <f t="shared" si="19"/>
        <v>x</v>
      </c>
    </row>
    <row r="99" spans="1:74" ht="13.5" thickBot="1" x14ac:dyDescent="0.25">
      <c r="A99" s="92" t="s">
        <v>70</v>
      </c>
      <c r="B99" s="128" t="s">
        <v>7</v>
      </c>
      <c r="C99" s="128" t="s">
        <v>7</v>
      </c>
      <c r="D99" s="375" t="s">
        <v>7</v>
      </c>
      <c r="E99" s="366" t="s">
        <v>7</v>
      </c>
      <c r="F99" s="366" t="s">
        <v>7</v>
      </c>
      <c r="G99" s="366" t="s">
        <v>7</v>
      </c>
      <c r="H99" s="366" t="s">
        <v>7</v>
      </c>
      <c r="I99" s="366" t="s">
        <v>7</v>
      </c>
      <c r="J99" s="366" t="s">
        <v>7</v>
      </c>
      <c r="K99" s="366" t="s">
        <v>7</v>
      </c>
      <c r="L99" s="366" t="s">
        <v>7</v>
      </c>
      <c r="M99" s="366" t="s">
        <v>7</v>
      </c>
      <c r="N99" s="366" t="s">
        <v>7</v>
      </c>
      <c r="O99" s="366" t="s">
        <v>7</v>
      </c>
      <c r="P99" s="366" t="s">
        <v>7</v>
      </c>
      <c r="Q99" s="366" t="s">
        <v>7</v>
      </c>
      <c r="R99" s="366" t="s">
        <v>7</v>
      </c>
      <c r="S99" s="366" t="s">
        <v>7</v>
      </c>
      <c r="T99" s="366" t="s">
        <v>7</v>
      </c>
      <c r="U99" s="366" t="s">
        <v>7</v>
      </c>
      <c r="V99" s="366" t="s">
        <v>7</v>
      </c>
      <c r="W99" s="366" t="s">
        <v>7</v>
      </c>
      <c r="X99" s="366" t="s">
        <v>7</v>
      </c>
      <c r="Y99" s="366" t="s">
        <v>7</v>
      </c>
      <c r="Z99" s="366" t="s">
        <v>7</v>
      </c>
      <c r="AA99" s="366" t="s">
        <v>7</v>
      </c>
      <c r="AB99" s="366" t="s">
        <v>7</v>
      </c>
      <c r="AC99" s="366" t="s">
        <v>7</v>
      </c>
      <c r="AD99" s="366" t="s">
        <v>7</v>
      </c>
      <c r="AE99" s="366" t="s">
        <v>7</v>
      </c>
      <c r="AF99" s="366" t="s">
        <v>7</v>
      </c>
      <c r="AG99" s="366" t="s">
        <v>7</v>
      </c>
      <c r="AH99" s="366" t="s">
        <v>7</v>
      </c>
      <c r="AI99" s="366" t="s">
        <v>7</v>
      </c>
      <c r="AJ99" s="366" t="s">
        <v>7</v>
      </c>
      <c r="AK99" s="366" t="s">
        <v>7</v>
      </c>
      <c r="AL99" s="366" t="s">
        <v>7</v>
      </c>
      <c r="AM99" s="366" t="s">
        <v>7</v>
      </c>
      <c r="AN99" s="366" t="s">
        <v>7</v>
      </c>
      <c r="AO99" s="366" t="s">
        <v>7</v>
      </c>
      <c r="AP99" s="366" t="s">
        <v>7</v>
      </c>
      <c r="AQ99" s="366" t="s">
        <v>7</v>
      </c>
      <c r="AR99" s="366" t="s">
        <v>7</v>
      </c>
      <c r="AS99" s="366" t="s">
        <v>7</v>
      </c>
      <c r="AT99" s="366" t="s">
        <v>7</v>
      </c>
      <c r="AU99" s="366" t="s">
        <v>7</v>
      </c>
      <c r="AV99" s="366" t="s">
        <v>7</v>
      </c>
      <c r="AW99" s="366" t="s">
        <v>7</v>
      </c>
      <c r="AX99" s="366" t="s">
        <v>7</v>
      </c>
      <c r="AY99" s="366" t="s">
        <v>7</v>
      </c>
      <c r="AZ99" s="366" t="s">
        <v>7</v>
      </c>
      <c r="BA99" s="366" t="s">
        <v>7</v>
      </c>
      <c r="BB99" s="366" t="s">
        <v>7</v>
      </c>
      <c r="BC99" s="366" t="s">
        <v>7</v>
      </c>
      <c r="BD99" s="366" t="s">
        <v>7</v>
      </c>
      <c r="BE99" s="366" t="s">
        <v>7</v>
      </c>
      <c r="BF99" s="366" t="s">
        <v>7</v>
      </c>
      <c r="BG99" s="366" t="s">
        <v>7</v>
      </c>
      <c r="BH99" s="366" t="s">
        <v>7</v>
      </c>
      <c r="BI99" s="366" t="s">
        <v>7</v>
      </c>
      <c r="BJ99" s="366" t="s">
        <v>7</v>
      </c>
      <c r="BK99" s="366" t="s">
        <v>7</v>
      </c>
      <c r="BL99" s="366" t="s">
        <v>7</v>
      </c>
      <c r="BM99" s="139">
        <f t="shared" si="20"/>
        <v>94</v>
      </c>
      <c r="BN99" s="199" t="str">
        <f t="shared" ca="1" si="14"/>
        <v>x</v>
      </c>
      <c r="BO99" s="199" t="str">
        <f t="shared" ca="1" si="15"/>
        <v>x</v>
      </c>
      <c r="BQ99" s="282" t="str">
        <f t="shared" si="12"/>
        <v>x</v>
      </c>
      <c r="BR99" s="282" t="str">
        <f t="shared" si="16"/>
        <v>x</v>
      </c>
      <c r="BS99" s="283" t="str">
        <f t="shared" ca="1" si="17"/>
        <v>x</v>
      </c>
      <c r="BT99" s="278" t="str">
        <f t="shared" si="13"/>
        <v>x</v>
      </c>
      <c r="BU99" s="278" t="str">
        <f t="shared" ca="1" si="18"/>
        <v>x</v>
      </c>
      <c r="BV99" s="278" t="str">
        <f t="shared" si="19"/>
        <v>x</v>
      </c>
    </row>
    <row r="100" spans="1:74" ht="13.5" thickBot="1" x14ac:dyDescent="0.25">
      <c r="A100" s="92" t="s">
        <v>70</v>
      </c>
      <c r="B100" s="128" t="s">
        <v>7</v>
      </c>
      <c r="C100" s="128" t="s">
        <v>7</v>
      </c>
      <c r="D100" s="375" t="s">
        <v>7</v>
      </c>
      <c r="E100" s="366" t="s">
        <v>7</v>
      </c>
      <c r="F100" s="366" t="s">
        <v>7</v>
      </c>
      <c r="G100" s="366" t="s">
        <v>7</v>
      </c>
      <c r="H100" s="366" t="s">
        <v>7</v>
      </c>
      <c r="I100" s="366" t="s">
        <v>7</v>
      </c>
      <c r="J100" s="366" t="s">
        <v>7</v>
      </c>
      <c r="K100" s="366" t="s">
        <v>7</v>
      </c>
      <c r="L100" s="366" t="s">
        <v>7</v>
      </c>
      <c r="M100" s="366" t="s">
        <v>7</v>
      </c>
      <c r="N100" s="366" t="s">
        <v>7</v>
      </c>
      <c r="O100" s="366" t="s">
        <v>7</v>
      </c>
      <c r="P100" s="366" t="s">
        <v>7</v>
      </c>
      <c r="Q100" s="366" t="s">
        <v>7</v>
      </c>
      <c r="R100" s="366" t="s">
        <v>7</v>
      </c>
      <c r="S100" s="366" t="s">
        <v>7</v>
      </c>
      <c r="T100" s="366" t="s">
        <v>7</v>
      </c>
      <c r="U100" s="366" t="s">
        <v>7</v>
      </c>
      <c r="V100" s="366" t="s">
        <v>7</v>
      </c>
      <c r="W100" s="366" t="s">
        <v>7</v>
      </c>
      <c r="X100" s="366" t="s">
        <v>7</v>
      </c>
      <c r="Y100" s="366" t="s">
        <v>7</v>
      </c>
      <c r="Z100" s="366" t="s">
        <v>7</v>
      </c>
      <c r="AA100" s="366" t="s">
        <v>7</v>
      </c>
      <c r="AB100" s="366" t="s">
        <v>7</v>
      </c>
      <c r="AC100" s="366" t="s">
        <v>7</v>
      </c>
      <c r="AD100" s="366" t="s">
        <v>7</v>
      </c>
      <c r="AE100" s="366" t="s">
        <v>7</v>
      </c>
      <c r="AF100" s="366" t="s">
        <v>7</v>
      </c>
      <c r="AG100" s="366" t="s">
        <v>7</v>
      </c>
      <c r="AH100" s="366" t="s">
        <v>7</v>
      </c>
      <c r="AI100" s="366" t="s">
        <v>7</v>
      </c>
      <c r="AJ100" s="366" t="s">
        <v>7</v>
      </c>
      <c r="AK100" s="366" t="s">
        <v>7</v>
      </c>
      <c r="AL100" s="366" t="s">
        <v>7</v>
      </c>
      <c r="AM100" s="366" t="s">
        <v>7</v>
      </c>
      <c r="AN100" s="366" t="s">
        <v>7</v>
      </c>
      <c r="AO100" s="366" t="s">
        <v>7</v>
      </c>
      <c r="AP100" s="366" t="s">
        <v>7</v>
      </c>
      <c r="AQ100" s="366" t="s">
        <v>7</v>
      </c>
      <c r="AR100" s="366" t="s">
        <v>7</v>
      </c>
      <c r="AS100" s="366" t="s">
        <v>7</v>
      </c>
      <c r="AT100" s="366" t="s">
        <v>7</v>
      </c>
      <c r="AU100" s="366" t="s">
        <v>7</v>
      </c>
      <c r="AV100" s="366" t="s">
        <v>7</v>
      </c>
      <c r="AW100" s="366" t="s">
        <v>7</v>
      </c>
      <c r="AX100" s="366" t="s">
        <v>7</v>
      </c>
      <c r="AY100" s="366" t="s">
        <v>7</v>
      </c>
      <c r="AZ100" s="366" t="s">
        <v>7</v>
      </c>
      <c r="BA100" s="366" t="s">
        <v>7</v>
      </c>
      <c r="BB100" s="366" t="s">
        <v>7</v>
      </c>
      <c r="BC100" s="366" t="s">
        <v>7</v>
      </c>
      <c r="BD100" s="366" t="s">
        <v>7</v>
      </c>
      <c r="BE100" s="366" t="s">
        <v>7</v>
      </c>
      <c r="BF100" s="366" t="s">
        <v>7</v>
      </c>
      <c r="BG100" s="366" t="s">
        <v>7</v>
      </c>
      <c r="BH100" s="366" t="s">
        <v>7</v>
      </c>
      <c r="BI100" s="366" t="s">
        <v>7</v>
      </c>
      <c r="BJ100" s="366" t="s">
        <v>7</v>
      </c>
      <c r="BK100" s="366" t="s">
        <v>7</v>
      </c>
      <c r="BL100" s="366" t="s">
        <v>7</v>
      </c>
      <c r="BM100" s="139">
        <f t="shared" si="20"/>
        <v>95</v>
      </c>
      <c r="BN100" s="199" t="str">
        <f t="shared" ca="1" si="14"/>
        <v>x</v>
      </c>
      <c r="BO100" s="199" t="str">
        <f t="shared" ca="1" si="15"/>
        <v>x</v>
      </c>
      <c r="BQ100" s="282" t="str">
        <f t="shared" si="12"/>
        <v>x</v>
      </c>
      <c r="BR100" s="282" t="str">
        <f t="shared" si="16"/>
        <v>x</v>
      </c>
      <c r="BS100" s="283" t="str">
        <f t="shared" ca="1" si="17"/>
        <v>x</v>
      </c>
      <c r="BT100" s="278" t="str">
        <f t="shared" si="13"/>
        <v>x</v>
      </c>
      <c r="BU100" s="278" t="str">
        <f t="shared" ca="1" si="18"/>
        <v>x</v>
      </c>
      <c r="BV100" s="278" t="str">
        <f t="shared" si="19"/>
        <v>x</v>
      </c>
    </row>
    <row r="101" spans="1:74" ht="13.5" thickBot="1" x14ac:dyDescent="0.25">
      <c r="A101" s="92" t="s">
        <v>70</v>
      </c>
      <c r="B101" s="128" t="s">
        <v>7</v>
      </c>
      <c r="C101" s="128" t="s">
        <v>7</v>
      </c>
      <c r="D101" s="375" t="s">
        <v>7</v>
      </c>
      <c r="E101" s="366" t="s">
        <v>7</v>
      </c>
      <c r="F101" s="366" t="s">
        <v>7</v>
      </c>
      <c r="G101" s="366" t="s">
        <v>7</v>
      </c>
      <c r="H101" s="366" t="s">
        <v>7</v>
      </c>
      <c r="I101" s="366" t="s">
        <v>7</v>
      </c>
      <c r="J101" s="366" t="s">
        <v>7</v>
      </c>
      <c r="K101" s="366" t="s">
        <v>7</v>
      </c>
      <c r="L101" s="366" t="s">
        <v>7</v>
      </c>
      <c r="M101" s="366" t="s">
        <v>7</v>
      </c>
      <c r="N101" s="366" t="s">
        <v>7</v>
      </c>
      <c r="O101" s="366" t="s">
        <v>7</v>
      </c>
      <c r="P101" s="366" t="s">
        <v>7</v>
      </c>
      <c r="Q101" s="366" t="s">
        <v>7</v>
      </c>
      <c r="R101" s="366" t="s">
        <v>7</v>
      </c>
      <c r="S101" s="366" t="s">
        <v>7</v>
      </c>
      <c r="T101" s="366" t="s">
        <v>7</v>
      </c>
      <c r="U101" s="366" t="s">
        <v>7</v>
      </c>
      <c r="V101" s="366" t="s">
        <v>7</v>
      </c>
      <c r="W101" s="366" t="s">
        <v>7</v>
      </c>
      <c r="X101" s="366" t="s">
        <v>7</v>
      </c>
      <c r="Y101" s="366" t="s">
        <v>7</v>
      </c>
      <c r="Z101" s="366" t="s">
        <v>7</v>
      </c>
      <c r="AA101" s="366" t="s">
        <v>7</v>
      </c>
      <c r="AB101" s="366" t="s">
        <v>7</v>
      </c>
      <c r="AC101" s="366" t="s">
        <v>7</v>
      </c>
      <c r="AD101" s="366" t="s">
        <v>7</v>
      </c>
      <c r="AE101" s="366" t="s">
        <v>7</v>
      </c>
      <c r="AF101" s="366" t="s">
        <v>7</v>
      </c>
      <c r="AG101" s="366" t="s">
        <v>7</v>
      </c>
      <c r="AH101" s="366" t="s">
        <v>7</v>
      </c>
      <c r="AI101" s="366" t="s">
        <v>7</v>
      </c>
      <c r="AJ101" s="366" t="s">
        <v>7</v>
      </c>
      <c r="AK101" s="366" t="s">
        <v>7</v>
      </c>
      <c r="AL101" s="366" t="s">
        <v>7</v>
      </c>
      <c r="AM101" s="366" t="s">
        <v>7</v>
      </c>
      <c r="AN101" s="366" t="s">
        <v>7</v>
      </c>
      <c r="AO101" s="366" t="s">
        <v>7</v>
      </c>
      <c r="AP101" s="366" t="s">
        <v>7</v>
      </c>
      <c r="AQ101" s="366" t="s">
        <v>7</v>
      </c>
      <c r="AR101" s="366" t="s">
        <v>7</v>
      </c>
      <c r="AS101" s="366" t="s">
        <v>7</v>
      </c>
      <c r="AT101" s="366" t="s">
        <v>7</v>
      </c>
      <c r="AU101" s="366" t="s">
        <v>7</v>
      </c>
      <c r="AV101" s="366" t="s">
        <v>7</v>
      </c>
      <c r="AW101" s="366" t="s">
        <v>7</v>
      </c>
      <c r="AX101" s="366" t="s">
        <v>7</v>
      </c>
      <c r="AY101" s="366" t="s">
        <v>7</v>
      </c>
      <c r="AZ101" s="366" t="s">
        <v>7</v>
      </c>
      <c r="BA101" s="366" t="s">
        <v>7</v>
      </c>
      <c r="BB101" s="366" t="s">
        <v>7</v>
      </c>
      <c r="BC101" s="366" t="s">
        <v>7</v>
      </c>
      <c r="BD101" s="366" t="s">
        <v>7</v>
      </c>
      <c r="BE101" s="366" t="s">
        <v>7</v>
      </c>
      <c r="BF101" s="366" t="s">
        <v>7</v>
      </c>
      <c r="BG101" s="366" t="s">
        <v>7</v>
      </c>
      <c r="BH101" s="366" t="s">
        <v>7</v>
      </c>
      <c r="BI101" s="366" t="s">
        <v>7</v>
      </c>
      <c r="BJ101" s="366" t="s">
        <v>7</v>
      </c>
      <c r="BK101" s="366" t="s">
        <v>7</v>
      </c>
      <c r="BL101" s="366" t="s">
        <v>7</v>
      </c>
      <c r="BM101" s="139">
        <f t="shared" si="20"/>
        <v>96</v>
      </c>
      <c r="BN101" s="199" t="str">
        <f t="shared" ca="1" si="14"/>
        <v>x</v>
      </c>
      <c r="BO101" s="199" t="str">
        <f t="shared" ca="1" si="15"/>
        <v>x</v>
      </c>
      <c r="BQ101" s="282" t="str">
        <f t="shared" ref="BQ101:BQ132" si="21">D101</f>
        <v>x</v>
      </c>
      <c r="BR101" s="282" t="str">
        <f t="shared" si="16"/>
        <v>x</v>
      </c>
      <c r="BS101" s="283" t="str">
        <f t="shared" ca="1" si="17"/>
        <v>x</v>
      </c>
      <c r="BT101" s="278" t="str">
        <f t="shared" si="13"/>
        <v>x</v>
      </c>
      <c r="BU101" s="278" t="str">
        <f t="shared" ca="1" si="18"/>
        <v>x</v>
      </c>
      <c r="BV101" s="278" t="str">
        <f t="shared" si="19"/>
        <v>x</v>
      </c>
    </row>
    <row r="102" spans="1:74" ht="13.5" thickBot="1" x14ac:dyDescent="0.25">
      <c r="A102" s="92" t="s">
        <v>70</v>
      </c>
      <c r="B102" s="128" t="s">
        <v>7</v>
      </c>
      <c r="C102" s="128" t="s">
        <v>7</v>
      </c>
      <c r="D102" s="375" t="s">
        <v>7</v>
      </c>
      <c r="E102" s="366" t="s">
        <v>7</v>
      </c>
      <c r="F102" s="366" t="s">
        <v>7</v>
      </c>
      <c r="G102" s="366" t="s">
        <v>7</v>
      </c>
      <c r="H102" s="366" t="s">
        <v>7</v>
      </c>
      <c r="I102" s="366" t="s">
        <v>7</v>
      </c>
      <c r="J102" s="366" t="s">
        <v>7</v>
      </c>
      <c r="K102" s="366" t="s">
        <v>7</v>
      </c>
      <c r="L102" s="366" t="s">
        <v>7</v>
      </c>
      <c r="M102" s="366" t="s">
        <v>7</v>
      </c>
      <c r="N102" s="366" t="s">
        <v>7</v>
      </c>
      <c r="O102" s="366" t="s">
        <v>7</v>
      </c>
      <c r="P102" s="366" t="s">
        <v>7</v>
      </c>
      <c r="Q102" s="366" t="s">
        <v>7</v>
      </c>
      <c r="R102" s="366" t="s">
        <v>7</v>
      </c>
      <c r="S102" s="366" t="s">
        <v>7</v>
      </c>
      <c r="T102" s="366" t="s">
        <v>7</v>
      </c>
      <c r="U102" s="366" t="s">
        <v>7</v>
      </c>
      <c r="V102" s="366" t="s">
        <v>7</v>
      </c>
      <c r="W102" s="366" t="s">
        <v>7</v>
      </c>
      <c r="X102" s="366" t="s">
        <v>7</v>
      </c>
      <c r="Y102" s="366" t="s">
        <v>7</v>
      </c>
      <c r="Z102" s="366" t="s">
        <v>7</v>
      </c>
      <c r="AA102" s="366" t="s">
        <v>7</v>
      </c>
      <c r="AB102" s="366" t="s">
        <v>7</v>
      </c>
      <c r="AC102" s="366" t="s">
        <v>7</v>
      </c>
      <c r="AD102" s="366" t="s">
        <v>7</v>
      </c>
      <c r="AE102" s="366" t="s">
        <v>7</v>
      </c>
      <c r="AF102" s="366" t="s">
        <v>7</v>
      </c>
      <c r="AG102" s="366" t="s">
        <v>7</v>
      </c>
      <c r="AH102" s="366" t="s">
        <v>7</v>
      </c>
      <c r="AI102" s="366" t="s">
        <v>7</v>
      </c>
      <c r="AJ102" s="366" t="s">
        <v>7</v>
      </c>
      <c r="AK102" s="366" t="s">
        <v>7</v>
      </c>
      <c r="AL102" s="366" t="s">
        <v>7</v>
      </c>
      <c r="AM102" s="366" t="s">
        <v>7</v>
      </c>
      <c r="AN102" s="366" t="s">
        <v>7</v>
      </c>
      <c r="AO102" s="366" t="s">
        <v>7</v>
      </c>
      <c r="AP102" s="366" t="s">
        <v>7</v>
      </c>
      <c r="AQ102" s="366" t="s">
        <v>7</v>
      </c>
      <c r="AR102" s="366" t="s">
        <v>7</v>
      </c>
      <c r="AS102" s="366" t="s">
        <v>7</v>
      </c>
      <c r="AT102" s="366" t="s">
        <v>7</v>
      </c>
      <c r="AU102" s="366" t="s">
        <v>7</v>
      </c>
      <c r="AV102" s="366" t="s">
        <v>7</v>
      </c>
      <c r="AW102" s="366" t="s">
        <v>7</v>
      </c>
      <c r="AX102" s="366" t="s">
        <v>7</v>
      </c>
      <c r="AY102" s="366" t="s">
        <v>7</v>
      </c>
      <c r="AZ102" s="366" t="s">
        <v>7</v>
      </c>
      <c r="BA102" s="366" t="s">
        <v>7</v>
      </c>
      <c r="BB102" s="366" t="s">
        <v>7</v>
      </c>
      <c r="BC102" s="366" t="s">
        <v>7</v>
      </c>
      <c r="BD102" s="366" t="s">
        <v>7</v>
      </c>
      <c r="BE102" s="366" t="s">
        <v>7</v>
      </c>
      <c r="BF102" s="366" t="s">
        <v>7</v>
      </c>
      <c r="BG102" s="366" t="s">
        <v>7</v>
      </c>
      <c r="BH102" s="366" t="s">
        <v>7</v>
      </c>
      <c r="BI102" s="366" t="s">
        <v>7</v>
      </c>
      <c r="BJ102" s="366" t="s">
        <v>7</v>
      </c>
      <c r="BK102" s="366" t="s">
        <v>7</v>
      </c>
      <c r="BL102" s="366" t="s">
        <v>7</v>
      </c>
      <c r="BM102" s="139">
        <f t="shared" si="20"/>
        <v>97</v>
      </c>
      <c r="BN102" s="199" t="str">
        <f t="shared" ca="1" si="14"/>
        <v>x</v>
      </c>
      <c r="BO102" s="199" t="str">
        <f t="shared" ca="1" si="15"/>
        <v>x</v>
      </c>
      <c r="BQ102" s="282" t="str">
        <f t="shared" si="21"/>
        <v>x</v>
      </c>
      <c r="BR102" s="282" t="str">
        <f t="shared" si="16"/>
        <v>x</v>
      </c>
      <c r="BS102" s="283" t="str">
        <f t="shared" ca="1" si="17"/>
        <v>x</v>
      </c>
      <c r="BT102" s="278" t="str">
        <f t="shared" si="13"/>
        <v>x</v>
      </c>
      <c r="BU102" s="278" t="str">
        <f t="shared" ca="1" si="18"/>
        <v>x</v>
      </c>
      <c r="BV102" s="278" t="str">
        <f t="shared" si="19"/>
        <v>x</v>
      </c>
    </row>
    <row r="103" spans="1:74" ht="13.5" thickBot="1" x14ac:dyDescent="0.25">
      <c r="A103" s="92" t="s">
        <v>70</v>
      </c>
      <c r="B103" s="128" t="s">
        <v>7</v>
      </c>
      <c r="C103" s="128" t="s">
        <v>7</v>
      </c>
      <c r="D103" s="375" t="s">
        <v>7</v>
      </c>
      <c r="E103" s="366" t="s">
        <v>7</v>
      </c>
      <c r="F103" s="366" t="s">
        <v>7</v>
      </c>
      <c r="G103" s="366" t="s">
        <v>7</v>
      </c>
      <c r="H103" s="366" t="s">
        <v>7</v>
      </c>
      <c r="I103" s="366" t="s">
        <v>7</v>
      </c>
      <c r="J103" s="366" t="s">
        <v>7</v>
      </c>
      <c r="K103" s="366" t="s">
        <v>7</v>
      </c>
      <c r="L103" s="366" t="s">
        <v>7</v>
      </c>
      <c r="M103" s="366" t="s">
        <v>7</v>
      </c>
      <c r="N103" s="366" t="s">
        <v>7</v>
      </c>
      <c r="O103" s="366" t="s">
        <v>7</v>
      </c>
      <c r="P103" s="366" t="s">
        <v>7</v>
      </c>
      <c r="Q103" s="366" t="s">
        <v>7</v>
      </c>
      <c r="R103" s="366" t="s">
        <v>7</v>
      </c>
      <c r="S103" s="366" t="s">
        <v>7</v>
      </c>
      <c r="T103" s="366" t="s">
        <v>7</v>
      </c>
      <c r="U103" s="366" t="s">
        <v>7</v>
      </c>
      <c r="V103" s="366" t="s">
        <v>7</v>
      </c>
      <c r="W103" s="366" t="s">
        <v>7</v>
      </c>
      <c r="X103" s="366" t="s">
        <v>7</v>
      </c>
      <c r="Y103" s="366" t="s">
        <v>7</v>
      </c>
      <c r="Z103" s="366" t="s">
        <v>7</v>
      </c>
      <c r="AA103" s="366" t="s">
        <v>7</v>
      </c>
      <c r="AB103" s="366" t="s">
        <v>7</v>
      </c>
      <c r="AC103" s="366" t="s">
        <v>7</v>
      </c>
      <c r="AD103" s="366" t="s">
        <v>7</v>
      </c>
      <c r="AE103" s="366" t="s">
        <v>7</v>
      </c>
      <c r="AF103" s="366" t="s">
        <v>7</v>
      </c>
      <c r="AG103" s="366" t="s">
        <v>7</v>
      </c>
      <c r="AH103" s="366" t="s">
        <v>7</v>
      </c>
      <c r="AI103" s="366" t="s">
        <v>7</v>
      </c>
      <c r="AJ103" s="366" t="s">
        <v>7</v>
      </c>
      <c r="AK103" s="366" t="s">
        <v>7</v>
      </c>
      <c r="AL103" s="366" t="s">
        <v>7</v>
      </c>
      <c r="AM103" s="366" t="s">
        <v>7</v>
      </c>
      <c r="AN103" s="366" t="s">
        <v>7</v>
      </c>
      <c r="AO103" s="366" t="s">
        <v>7</v>
      </c>
      <c r="AP103" s="366" t="s">
        <v>7</v>
      </c>
      <c r="AQ103" s="366" t="s">
        <v>7</v>
      </c>
      <c r="AR103" s="366" t="s">
        <v>7</v>
      </c>
      <c r="AS103" s="366" t="s">
        <v>7</v>
      </c>
      <c r="AT103" s="366" t="s">
        <v>7</v>
      </c>
      <c r="AU103" s="366" t="s">
        <v>7</v>
      </c>
      <c r="AV103" s="366" t="s">
        <v>7</v>
      </c>
      <c r="AW103" s="366" t="s">
        <v>7</v>
      </c>
      <c r="AX103" s="366" t="s">
        <v>7</v>
      </c>
      <c r="AY103" s="366" t="s">
        <v>7</v>
      </c>
      <c r="AZ103" s="366" t="s">
        <v>7</v>
      </c>
      <c r="BA103" s="366" t="s">
        <v>7</v>
      </c>
      <c r="BB103" s="366" t="s">
        <v>7</v>
      </c>
      <c r="BC103" s="366" t="s">
        <v>7</v>
      </c>
      <c r="BD103" s="366" t="s">
        <v>7</v>
      </c>
      <c r="BE103" s="366" t="s">
        <v>7</v>
      </c>
      <c r="BF103" s="366" t="s">
        <v>7</v>
      </c>
      <c r="BG103" s="366" t="s">
        <v>7</v>
      </c>
      <c r="BH103" s="366" t="s">
        <v>7</v>
      </c>
      <c r="BI103" s="366" t="s">
        <v>7</v>
      </c>
      <c r="BJ103" s="366" t="s">
        <v>7</v>
      </c>
      <c r="BK103" s="366" t="s">
        <v>7</v>
      </c>
      <c r="BL103" s="366" t="s">
        <v>7</v>
      </c>
      <c r="BM103" s="139">
        <f t="shared" si="20"/>
        <v>98</v>
      </c>
      <c r="BN103" s="199" t="str">
        <f t="shared" ca="1" si="14"/>
        <v>x</v>
      </c>
      <c r="BO103" s="199" t="str">
        <f t="shared" ca="1" si="15"/>
        <v>x</v>
      </c>
      <c r="BQ103" s="282" t="str">
        <f t="shared" si="21"/>
        <v>x</v>
      </c>
      <c r="BR103" s="282" t="str">
        <f t="shared" si="16"/>
        <v>x</v>
      </c>
      <c r="BS103" s="283" t="str">
        <f t="shared" ca="1" si="17"/>
        <v>x</v>
      </c>
      <c r="BT103" s="278" t="str">
        <f t="shared" si="13"/>
        <v>x</v>
      </c>
      <c r="BU103" s="278" t="str">
        <f t="shared" ca="1" si="18"/>
        <v>x</v>
      </c>
      <c r="BV103" s="278" t="str">
        <f t="shared" si="19"/>
        <v>x</v>
      </c>
    </row>
    <row r="104" spans="1:74" ht="13.5" thickBot="1" x14ac:dyDescent="0.25">
      <c r="A104" s="92" t="s">
        <v>70</v>
      </c>
      <c r="B104" s="128" t="s">
        <v>7</v>
      </c>
      <c r="C104" s="128" t="s">
        <v>7</v>
      </c>
      <c r="D104" s="375" t="s">
        <v>7</v>
      </c>
      <c r="E104" s="366" t="s">
        <v>7</v>
      </c>
      <c r="F104" s="366" t="s">
        <v>7</v>
      </c>
      <c r="G104" s="366" t="s">
        <v>7</v>
      </c>
      <c r="H104" s="366" t="s">
        <v>7</v>
      </c>
      <c r="I104" s="366" t="s">
        <v>7</v>
      </c>
      <c r="J104" s="366" t="s">
        <v>7</v>
      </c>
      <c r="K104" s="366" t="s">
        <v>7</v>
      </c>
      <c r="L104" s="366" t="s">
        <v>7</v>
      </c>
      <c r="M104" s="366" t="s">
        <v>7</v>
      </c>
      <c r="N104" s="366" t="s">
        <v>7</v>
      </c>
      <c r="O104" s="366" t="s">
        <v>7</v>
      </c>
      <c r="P104" s="366" t="s">
        <v>7</v>
      </c>
      <c r="Q104" s="366" t="s">
        <v>7</v>
      </c>
      <c r="R104" s="366" t="s">
        <v>7</v>
      </c>
      <c r="S104" s="366" t="s">
        <v>7</v>
      </c>
      <c r="T104" s="366" t="s">
        <v>7</v>
      </c>
      <c r="U104" s="366" t="s">
        <v>7</v>
      </c>
      <c r="V104" s="366" t="s">
        <v>7</v>
      </c>
      <c r="W104" s="366" t="s">
        <v>7</v>
      </c>
      <c r="X104" s="366" t="s">
        <v>7</v>
      </c>
      <c r="Y104" s="366" t="s">
        <v>7</v>
      </c>
      <c r="Z104" s="366" t="s">
        <v>7</v>
      </c>
      <c r="AA104" s="366" t="s">
        <v>7</v>
      </c>
      <c r="AB104" s="366" t="s">
        <v>7</v>
      </c>
      <c r="AC104" s="366" t="s">
        <v>7</v>
      </c>
      <c r="AD104" s="366" t="s">
        <v>7</v>
      </c>
      <c r="AE104" s="366" t="s">
        <v>7</v>
      </c>
      <c r="AF104" s="366" t="s">
        <v>7</v>
      </c>
      <c r="AG104" s="366" t="s">
        <v>7</v>
      </c>
      <c r="AH104" s="366" t="s">
        <v>7</v>
      </c>
      <c r="AI104" s="366" t="s">
        <v>7</v>
      </c>
      <c r="AJ104" s="366" t="s">
        <v>7</v>
      </c>
      <c r="AK104" s="366" t="s">
        <v>7</v>
      </c>
      <c r="AL104" s="366" t="s">
        <v>7</v>
      </c>
      <c r="AM104" s="366" t="s">
        <v>7</v>
      </c>
      <c r="AN104" s="366" t="s">
        <v>7</v>
      </c>
      <c r="AO104" s="366" t="s">
        <v>7</v>
      </c>
      <c r="AP104" s="366" t="s">
        <v>7</v>
      </c>
      <c r="AQ104" s="366" t="s">
        <v>7</v>
      </c>
      <c r="AR104" s="366" t="s">
        <v>7</v>
      </c>
      <c r="AS104" s="366" t="s">
        <v>7</v>
      </c>
      <c r="AT104" s="366" t="s">
        <v>7</v>
      </c>
      <c r="AU104" s="366" t="s">
        <v>7</v>
      </c>
      <c r="AV104" s="366" t="s">
        <v>7</v>
      </c>
      <c r="AW104" s="366" t="s">
        <v>7</v>
      </c>
      <c r="AX104" s="366" t="s">
        <v>7</v>
      </c>
      <c r="AY104" s="366" t="s">
        <v>7</v>
      </c>
      <c r="AZ104" s="366" t="s">
        <v>7</v>
      </c>
      <c r="BA104" s="366" t="s">
        <v>7</v>
      </c>
      <c r="BB104" s="366" t="s">
        <v>7</v>
      </c>
      <c r="BC104" s="366" t="s">
        <v>7</v>
      </c>
      <c r="BD104" s="366" t="s">
        <v>7</v>
      </c>
      <c r="BE104" s="366" t="s">
        <v>7</v>
      </c>
      <c r="BF104" s="366" t="s">
        <v>7</v>
      </c>
      <c r="BG104" s="366" t="s">
        <v>7</v>
      </c>
      <c r="BH104" s="366" t="s">
        <v>7</v>
      </c>
      <c r="BI104" s="366" t="s">
        <v>7</v>
      </c>
      <c r="BJ104" s="366" t="s">
        <v>7</v>
      </c>
      <c r="BK104" s="366" t="s">
        <v>7</v>
      </c>
      <c r="BL104" s="366" t="s">
        <v>7</v>
      </c>
      <c r="BM104" s="139">
        <f t="shared" si="20"/>
        <v>99</v>
      </c>
      <c r="BN104" s="199" t="str">
        <f t="shared" ca="1" si="14"/>
        <v>x</v>
      </c>
      <c r="BO104" s="199" t="str">
        <f t="shared" ca="1" si="15"/>
        <v>x</v>
      </c>
      <c r="BQ104" s="282" t="str">
        <f t="shared" si="21"/>
        <v>x</v>
      </c>
      <c r="BR104" s="282" t="str">
        <f t="shared" si="16"/>
        <v>x</v>
      </c>
      <c r="BS104" s="283" t="str">
        <f t="shared" ca="1" si="17"/>
        <v>x</v>
      </c>
      <c r="BT104" s="278" t="str">
        <f t="shared" si="13"/>
        <v>x</v>
      </c>
      <c r="BU104" s="278" t="str">
        <f t="shared" ca="1" si="18"/>
        <v>x</v>
      </c>
      <c r="BV104" s="278" t="str">
        <f t="shared" si="19"/>
        <v>x</v>
      </c>
    </row>
    <row r="105" spans="1:74" ht="13.5" thickBot="1" x14ac:dyDescent="0.25">
      <c r="A105" s="92" t="s">
        <v>70</v>
      </c>
      <c r="B105" s="128" t="s">
        <v>7</v>
      </c>
      <c r="C105" s="128" t="s">
        <v>7</v>
      </c>
      <c r="D105" s="375" t="s">
        <v>7</v>
      </c>
      <c r="E105" s="366" t="s">
        <v>7</v>
      </c>
      <c r="F105" s="366" t="s">
        <v>7</v>
      </c>
      <c r="G105" s="366" t="s">
        <v>7</v>
      </c>
      <c r="H105" s="366" t="s">
        <v>7</v>
      </c>
      <c r="I105" s="366" t="s">
        <v>7</v>
      </c>
      <c r="J105" s="366" t="s">
        <v>7</v>
      </c>
      <c r="K105" s="366" t="s">
        <v>7</v>
      </c>
      <c r="L105" s="366" t="s">
        <v>7</v>
      </c>
      <c r="M105" s="366" t="s">
        <v>7</v>
      </c>
      <c r="N105" s="366" t="s">
        <v>7</v>
      </c>
      <c r="O105" s="366" t="s">
        <v>7</v>
      </c>
      <c r="P105" s="366" t="s">
        <v>7</v>
      </c>
      <c r="Q105" s="366" t="s">
        <v>7</v>
      </c>
      <c r="R105" s="366" t="s">
        <v>7</v>
      </c>
      <c r="S105" s="366" t="s">
        <v>7</v>
      </c>
      <c r="T105" s="366" t="s">
        <v>7</v>
      </c>
      <c r="U105" s="366" t="s">
        <v>7</v>
      </c>
      <c r="V105" s="366" t="s">
        <v>7</v>
      </c>
      <c r="W105" s="366" t="s">
        <v>7</v>
      </c>
      <c r="X105" s="366" t="s">
        <v>7</v>
      </c>
      <c r="Y105" s="366" t="s">
        <v>7</v>
      </c>
      <c r="Z105" s="366" t="s">
        <v>7</v>
      </c>
      <c r="AA105" s="366" t="s">
        <v>7</v>
      </c>
      <c r="AB105" s="366" t="s">
        <v>7</v>
      </c>
      <c r="AC105" s="366" t="s">
        <v>7</v>
      </c>
      <c r="AD105" s="366" t="s">
        <v>7</v>
      </c>
      <c r="AE105" s="366" t="s">
        <v>7</v>
      </c>
      <c r="AF105" s="366" t="s">
        <v>7</v>
      </c>
      <c r="AG105" s="366" t="s">
        <v>7</v>
      </c>
      <c r="AH105" s="366" t="s">
        <v>7</v>
      </c>
      <c r="AI105" s="366" t="s">
        <v>7</v>
      </c>
      <c r="AJ105" s="366" t="s">
        <v>7</v>
      </c>
      <c r="AK105" s="366" t="s">
        <v>7</v>
      </c>
      <c r="AL105" s="366" t="s">
        <v>7</v>
      </c>
      <c r="AM105" s="366" t="s">
        <v>7</v>
      </c>
      <c r="AN105" s="366" t="s">
        <v>7</v>
      </c>
      <c r="AO105" s="366" t="s">
        <v>7</v>
      </c>
      <c r="AP105" s="366" t="s">
        <v>7</v>
      </c>
      <c r="AQ105" s="366" t="s">
        <v>7</v>
      </c>
      <c r="AR105" s="366" t="s">
        <v>7</v>
      </c>
      <c r="AS105" s="366" t="s">
        <v>7</v>
      </c>
      <c r="AT105" s="366" t="s">
        <v>7</v>
      </c>
      <c r="AU105" s="366" t="s">
        <v>7</v>
      </c>
      <c r="AV105" s="366" t="s">
        <v>7</v>
      </c>
      <c r="AW105" s="366" t="s">
        <v>7</v>
      </c>
      <c r="AX105" s="366" t="s">
        <v>7</v>
      </c>
      <c r="AY105" s="366" t="s">
        <v>7</v>
      </c>
      <c r="AZ105" s="366" t="s">
        <v>7</v>
      </c>
      <c r="BA105" s="366" t="s">
        <v>7</v>
      </c>
      <c r="BB105" s="366" t="s">
        <v>7</v>
      </c>
      <c r="BC105" s="366" t="s">
        <v>7</v>
      </c>
      <c r="BD105" s="366" t="s">
        <v>7</v>
      </c>
      <c r="BE105" s="366" t="s">
        <v>7</v>
      </c>
      <c r="BF105" s="366" t="s">
        <v>7</v>
      </c>
      <c r="BG105" s="366" t="s">
        <v>7</v>
      </c>
      <c r="BH105" s="366" t="s">
        <v>7</v>
      </c>
      <c r="BI105" s="366" t="s">
        <v>7</v>
      </c>
      <c r="BJ105" s="366" t="s">
        <v>7</v>
      </c>
      <c r="BK105" s="366" t="s">
        <v>7</v>
      </c>
      <c r="BL105" s="366" t="s">
        <v>7</v>
      </c>
      <c r="BM105" s="139">
        <f t="shared" si="20"/>
        <v>100</v>
      </c>
      <c r="BN105" s="199" t="str">
        <f t="shared" ca="1" si="14"/>
        <v>x</v>
      </c>
      <c r="BO105" s="199" t="str">
        <f t="shared" ca="1" si="15"/>
        <v>x</v>
      </c>
      <c r="BQ105" s="282" t="str">
        <f t="shared" si="21"/>
        <v>x</v>
      </c>
      <c r="BR105" s="282" t="str">
        <f t="shared" si="16"/>
        <v>x</v>
      </c>
      <c r="BS105" s="283" t="str">
        <f t="shared" ca="1" si="17"/>
        <v>x</v>
      </c>
      <c r="BT105" s="278" t="str">
        <f t="shared" si="13"/>
        <v>x</v>
      </c>
      <c r="BU105" s="278" t="str">
        <f t="shared" ca="1" si="18"/>
        <v>x</v>
      </c>
      <c r="BV105" s="278" t="str">
        <f t="shared" si="19"/>
        <v>x</v>
      </c>
    </row>
    <row r="106" spans="1:74" ht="13.5" thickBot="1" x14ac:dyDescent="0.25">
      <c r="A106" s="92" t="s">
        <v>70</v>
      </c>
      <c r="B106" s="128" t="s">
        <v>7</v>
      </c>
      <c r="C106" s="128" t="s">
        <v>7</v>
      </c>
      <c r="D106" s="375" t="s">
        <v>7</v>
      </c>
      <c r="E106" s="366" t="s">
        <v>7</v>
      </c>
      <c r="F106" s="366" t="s">
        <v>7</v>
      </c>
      <c r="G106" s="366" t="s">
        <v>7</v>
      </c>
      <c r="H106" s="366" t="s">
        <v>7</v>
      </c>
      <c r="I106" s="366" t="s">
        <v>7</v>
      </c>
      <c r="J106" s="366" t="s">
        <v>7</v>
      </c>
      <c r="K106" s="366" t="s">
        <v>7</v>
      </c>
      <c r="L106" s="366" t="s">
        <v>7</v>
      </c>
      <c r="M106" s="366" t="s">
        <v>7</v>
      </c>
      <c r="N106" s="366" t="s">
        <v>7</v>
      </c>
      <c r="O106" s="366" t="s">
        <v>7</v>
      </c>
      <c r="P106" s="366" t="s">
        <v>7</v>
      </c>
      <c r="Q106" s="366" t="s">
        <v>7</v>
      </c>
      <c r="R106" s="366" t="s">
        <v>7</v>
      </c>
      <c r="S106" s="366" t="s">
        <v>7</v>
      </c>
      <c r="T106" s="366" t="s">
        <v>7</v>
      </c>
      <c r="U106" s="366" t="s">
        <v>7</v>
      </c>
      <c r="V106" s="366" t="s">
        <v>7</v>
      </c>
      <c r="W106" s="366" t="s">
        <v>7</v>
      </c>
      <c r="X106" s="366" t="s">
        <v>7</v>
      </c>
      <c r="Y106" s="366" t="s">
        <v>7</v>
      </c>
      <c r="Z106" s="366" t="s">
        <v>7</v>
      </c>
      <c r="AA106" s="366" t="s">
        <v>7</v>
      </c>
      <c r="AB106" s="366" t="s">
        <v>7</v>
      </c>
      <c r="AC106" s="366" t="s">
        <v>7</v>
      </c>
      <c r="AD106" s="366" t="s">
        <v>7</v>
      </c>
      <c r="AE106" s="366" t="s">
        <v>7</v>
      </c>
      <c r="AF106" s="366" t="s">
        <v>7</v>
      </c>
      <c r="AG106" s="366" t="s">
        <v>7</v>
      </c>
      <c r="AH106" s="366" t="s">
        <v>7</v>
      </c>
      <c r="AI106" s="366" t="s">
        <v>7</v>
      </c>
      <c r="AJ106" s="366" t="s">
        <v>7</v>
      </c>
      <c r="AK106" s="366" t="s">
        <v>7</v>
      </c>
      <c r="AL106" s="366" t="s">
        <v>7</v>
      </c>
      <c r="AM106" s="366" t="s">
        <v>7</v>
      </c>
      <c r="AN106" s="366" t="s">
        <v>7</v>
      </c>
      <c r="AO106" s="366" t="s">
        <v>7</v>
      </c>
      <c r="AP106" s="366" t="s">
        <v>7</v>
      </c>
      <c r="AQ106" s="366" t="s">
        <v>7</v>
      </c>
      <c r="AR106" s="366" t="s">
        <v>7</v>
      </c>
      <c r="AS106" s="366" t="s">
        <v>7</v>
      </c>
      <c r="AT106" s="366" t="s">
        <v>7</v>
      </c>
      <c r="AU106" s="366" t="s">
        <v>7</v>
      </c>
      <c r="AV106" s="366" t="s">
        <v>7</v>
      </c>
      <c r="AW106" s="366" t="s">
        <v>7</v>
      </c>
      <c r="AX106" s="366" t="s">
        <v>7</v>
      </c>
      <c r="AY106" s="366" t="s">
        <v>7</v>
      </c>
      <c r="AZ106" s="366" t="s">
        <v>7</v>
      </c>
      <c r="BA106" s="366" t="s">
        <v>7</v>
      </c>
      <c r="BB106" s="366" t="s">
        <v>7</v>
      </c>
      <c r="BC106" s="366" t="s">
        <v>7</v>
      </c>
      <c r="BD106" s="366" t="s">
        <v>7</v>
      </c>
      <c r="BE106" s="366" t="s">
        <v>7</v>
      </c>
      <c r="BF106" s="366" t="s">
        <v>7</v>
      </c>
      <c r="BG106" s="366" t="s">
        <v>7</v>
      </c>
      <c r="BH106" s="366" t="s">
        <v>7</v>
      </c>
      <c r="BI106" s="366" t="s">
        <v>7</v>
      </c>
      <c r="BJ106" s="366" t="s">
        <v>7</v>
      </c>
      <c r="BK106" s="366" t="s">
        <v>7</v>
      </c>
      <c r="BL106" s="366" t="s">
        <v>7</v>
      </c>
      <c r="BM106" s="139">
        <f t="shared" si="20"/>
        <v>101</v>
      </c>
      <c r="BN106" s="199" t="str">
        <f t="shared" ca="1" si="14"/>
        <v>x</v>
      </c>
      <c r="BO106" s="199" t="str">
        <f t="shared" ca="1" si="15"/>
        <v>x</v>
      </c>
      <c r="BQ106" s="282" t="str">
        <f t="shared" si="21"/>
        <v>x</v>
      </c>
      <c r="BR106" s="282" t="str">
        <f t="shared" si="16"/>
        <v>x</v>
      </c>
      <c r="BS106" s="283" t="str">
        <f t="shared" ca="1" si="17"/>
        <v>x</v>
      </c>
      <c r="BT106" s="278" t="str">
        <f t="shared" si="13"/>
        <v>x</v>
      </c>
      <c r="BU106" s="278" t="str">
        <f t="shared" ca="1" si="18"/>
        <v>x</v>
      </c>
      <c r="BV106" s="278" t="str">
        <f t="shared" si="19"/>
        <v>x</v>
      </c>
    </row>
    <row r="107" spans="1:74" ht="13.5" thickBot="1" x14ac:dyDescent="0.25">
      <c r="A107" s="92" t="s">
        <v>70</v>
      </c>
      <c r="B107" s="128" t="s">
        <v>7</v>
      </c>
      <c r="C107" s="128" t="s">
        <v>7</v>
      </c>
      <c r="D107" s="375" t="s">
        <v>7</v>
      </c>
      <c r="E107" s="366" t="s">
        <v>7</v>
      </c>
      <c r="F107" s="366" t="s">
        <v>7</v>
      </c>
      <c r="G107" s="366" t="s">
        <v>7</v>
      </c>
      <c r="H107" s="366" t="s">
        <v>7</v>
      </c>
      <c r="I107" s="366" t="s">
        <v>7</v>
      </c>
      <c r="J107" s="366" t="s">
        <v>7</v>
      </c>
      <c r="K107" s="366" t="s">
        <v>7</v>
      </c>
      <c r="L107" s="366" t="s">
        <v>7</v>
      </c>
      <c r="M107" s="366" t="s">
        <v>7</v>
      </c>
      <c r="N107" s="366" t="s">
        <v>7</v>
      </c>
      <c r="O107" s="366" t="s">
        <v>7</v>
      </c>
      <c r="P107" s="366" t="s">
        <v>7</v>
      </c>
      <c r="Q107" s="366" t="s">
        <v>7</v>
      </c>
      <c r="R107" s="366" t="s">
        <v>7</v>
      </c>
      <c r="S107" s="366" t="s">
        <v>7</v>
      </c>
      <c r="T107" s="366" t="s">
        <v>7</v>
      </c>
      <c r="U107" s="366" t="s">
        <v>7</v>
      </c>
      <c r="V107" s="366" t="s">
        <v>7</v>
      </c>
      <c r="W107" s="366" t="s">
        <v>7</v>
      </c>
      <c r="X107" s="366" t="s">
        <v>7</v>
      </c>
      <c r="Y107" s="366" t="s">
        <v>7</v>
      </c>
      <c r="Z107" s="366" t="s">
        <v>7</v>
      </c>
      <c r="AA107" s="366" t="s">
        <v>7</v>
      </c>
      <c r="AB107" s="366" t="s">
        <v>7</v>
      </c>
      <c r="AC107" s="366" t="s">
        <v>7</v>
      </c>
      <c r="AD107" s="366" t="s">
        <v>7</v>
      </c>
      <c r="AE107" s="366" t="s">
        <v>7</v>
      </c>
      <c r="AF107" s="366" t="s">
        <v>7</v>
      </c>
      <c r="AG107" s="366" t="s">
        <v>7</v>
      </c>
      <c r="AH107" s="366" t="s">
        <v>7</v>
      </c>
      <c r="AI107" s="366" t="s">
        <v>7</v>
      </c>
      <c r="AJ107" s="366" t="s">
        <v>7</v>
      </c>
      <c r="AK107" s="366" t="s">
        <v>7</v>
      </c>
      <c r="AL107" s="366" t="s">
        <v>7</v>
      </c>
      <c r="AM107" s="366" t="s">
        <v>7</v>
      </c>
      <c r="AN107" s="366" t="s">
        <v>7</v>
      </c>
      <c r="AO107" s="366" t="s">
        <v>7</v>
      </c>
      <c r="AP107" s="366" t="s">
        <v>7</v>
      </c>
      <c r="AQ107" s="366" t="s">
        <v>7</v>
      </c>
      <c r="AR107" s="366" t="s">
        <v>7</v>
      </c>
      <c r="AS107" s="366" t="s">
        <v>7</v>
      </c>
      <c r="AT107" s="366" t="s">
        <v>7</v>
      </c>
      <c r="AU107" s="366" t="s">
        <v>7</v>
      </c>
      <c r="AV107" s="366" t="s">
        <v>7</v>
      </c>
      <c r="AW107" s="366" t="s">
        <v>7</v>
      </c>
      <c r="AX107" s="366" t="s">
        <v>7</v>
      </c>
      <c r="AY107" s="366" t="s">
        <v>7</v>
      </c>
      <c r="AZ107" s="366" t="s">
        <v>7</v>
      </c>
      <c r="BA107" s="366" t="s">
        <v>7</v>
      </c>
      <c r="BB107" s="366" t="s">
        <v>7</v>
      </c>
      <c r="BC107" s="366" t="s">
        <v>7</v>
      </c>
      <c r="BD107" s="366" t="s">
        <v>7</v>
      </c>
      <c r="BE107" s="366" t="s">
        <v>7</v>
      </c>
      <c r="BF107" s="366" t="s">
        <v>7</v>
      </c>
      <c r="BG107" s="366" t="s">
        <v>7</v>
      </c>
      <c r="BH107" s="366" t="s">
        <v>7</v>
      </c>
      <c r="BI107" s="366" t="s">
        <v>7</v>
      </c>
      <c r="BJ107" s="366" t="s">
        <v>7</v>
      </c>
      <c r="BK107" s="366" t="s">
        <v>7</v>
      </c>
      <c r="BL107" s="366" t="s">
        <v>7</v>
      </c>
      <c r="BM107" s="139">
        <f t="shared" si="20"/>
        <v>102</v>
      </c>
      <c r="BN107" s="199" t="str">
        <f t="shared" ca="1" si="14"/>
        <v>x</v>
      </c>
      <c r="BO107" s="199" t="str">
        <f t="shared" ca="1" si="15"/>
        <v>x</v>
      </c>
      <c r="BQ107" s="282" t="str">
        <f t="shared" si="21"/>
        <v>x</v>
      </c>
      <c r="BR107" s="282" t="str">
        <f t="shared" si="16"/>
        <v>x</v>
      </c>
      <c r="BS107" s="283" t="str">
        <f t="shared" ca="1" si="17"/>
        <v>x</v>
      </c>
      <c r="BT107" s="278" t="str">
        <f t="shared" si="13"/>
        <v>x</v>
      </c>
      <c r="BU107" s="278" t="str">
        <f t="shared" ca="1" si="18"/>
        <v>x</v>
      </c>
      <c r="BV107" s="278" t="str">
        <f t="shared" si="19"/>
        <v>x</v>
      </c>
    </row>
    <row r="108" spans="1:74" ht="13.5" thickBot="1" x14ac:dyDescent="0.25">
      <c r="A108" s="92" t="s">
        <v>70</v>
      </c>
      <c r="B108" s="128" t="s">
        <v>7</v>
      </c>
      <c r="C108" s="128" t="s">
        <v>7</v>
      </c>
      <c r="D108" s="375" t="s">
        <v>7</v>
      </c>
      <c r="E108" s="366" t="s">
        <v>7</v>
      </c>
      <c r="F108" s="366" t="s">
        <v>7</v>
      </c>
      <c r="G108" s="366" t="s">
        <v>7</v>
      </c>
      <c r="H108" s="366" t="s">
        <v>7</v>
      </c>
      <c r="I108" s="366" t="s">
        <v>7</v>
      </c>
      <c r="J108" s="366" t="s">
        <v>7</v>
      </c>
      <c r="K108" s="366" t="s">
        <v>7</v>
      </c>
      <c r="L108" s="366" t="s">
        <v>7</v>
      </c>
      <c r="M108" s="366" t="s">
        <v>7</v>
      </c>
      <c r="N108" s="366" t="s">
        <v>7</v>
      </c>
      <c r="O108" s="366" t="s">
        <v>7</v>
      </c>
      <c r="P108" s="366" t="s">
        <v>7</v>
      </c>
      <c r="Q108" s="366" t="s">
        <v>7</v>
      </c>
      <c r="R108" s="366" t="s">
        <v>7</v>
      </c>
      <c r="S108" s="366" t="s">
        <v>7</v>
      </c>
      <c r="T108" s="366" t="s">
        <v>7</v>
      </c>
      <c r="U108" s="366" t="s">
        <v>7</v>
      </c>
      <c r="V108" s="366" t="s">
        <v>7</v>
      </c>
      <c r="W108" s="366" t="s">
        <v>7</v>
      </c>
      <c r="X108" s="366" t="s">
        <v>7</v>
      </c>
      <c r="Y108" s="366" t="s">
        <v>7</v>
      </c>
      <c r="Z108" s="366" t="s">
        <v>7</v>
      </c>
      <c r="AA108" s="366" t="s">
        <v>7</v>
      </c>
      <c r="AB108" s="366" t="s">
        <v>7</v>
      </c>
      <c r="AC108" s="366" t="s">
        <v>7</v>
      </c>
      <c r="AD108" s="366" t="s">
        <v>7</v>
      </c>
      <c r="AE108" s="366" t="s">
        <v>7</v>
      </c>
      <c r="AF108" s="366" t="s">
        <v>7</v>
      </c>
      <c r="AG108" s="366" t="s">
        <v>7</v>
      </c>
      <c r="AH108" s="366" t="s">
        <v>7</v>
      </c>
      <c r="AI108" s="366" t="s">
        <v>7</v>
      </c>
      <c r="AJ108" s="366" t="s">
        <v>7</v>
      </c>
      <c r="AK108" s="366" t="s">
        <v>7</v>
      </c>
      <c r="AL108" s="366" t="s">
        <v>7</v>
      </c>
      <c r="AM108" s="366" t="s">
        <v>7</v>
      </c>
      <c r="AN108" s="366" t="s">
        <v>7</v>
      </c>
      <c r="AO108" s="366" t="s">
        <v>7</v>
      </c>
      <c r="AP108" s="366" t="s">
        <v>7</v>
      </c>
      <c r="AQ108" s="366" t="s">
        <v>7</v>
      </c>
      <c r="AR108" s="366" t="s">
        <v>7</v>
      </c>
      <c r="AS108" s="366" t="s">
        <v>7</v>
      </c>
      <c r="AT108" s="366" t="s">
        <v>7</v>
      </c>
      <c r="AU108" s="366" t="s">
        <v>7</v>
      </c>
      <c r="AV108" s="366" t="s">
        <v>7</v>
      </c>
      <c r="AW108" s="366" t="s">
        <v>7</v>
      </c>
      <c r="AX108" s="366" t="s">
        <v>7</v>
      </c>
      <c r="AY108" s="366" t="s">
        <v>7</v>
      </c>
      <c r="AZ108" s="366" t="s">
        <v>7</v>
      </c>
      <c r="BA108" s="366" t="s">
        <v>7</v>
      </c>
      <c r="BB108" s="366" t="s">
        <v>7</v>
      </c>
      <c r="BC108" s="366" t="s">
        <v>7</v>
      </c>
      <c r="BD108" s="366" t="s">
        <v>7</v>
      </c>
      <c r="BE108" s="366" t="s">
        <v>7</v>
      </c>
      <c r="BF108" s="366" t="s">
        <v>7</v>
      </c>
      <c r="BG108" s="366" t="s">
        <v>7</v>
      </c>
      <c r="BH108" s="366" t="s">
        <v>7</v>
      </c>
      <c r="BI108" s="366" t="s">
        <v>7</v>
      </c>
      <c r="BJ108" s="366" t="s">
        <v>7</v>
      </c>
      <c r="BK108" s="366" t="s">
        <v>7</v>
      </c>
      <c r="BL108" s="366" t="s">
        <v>7</v>
      </c>
      <c r="BM108" s="139">
        <f t="shared" si="20"/>
        <v>103</v>
      </c>
      <c r="BN108" s="199" t="str">
        <f t="shared" ca="1" si="14"/>
        <v>x</v>
      </c>
      <c r="BO108" s="199" t="str">
        <f t="shared" ca="1" si="15"/>
        <v>x</v>
      </c>
      <c r="BQ108" s="282" t="str">
        <f t="shared" si="21"/>
        <v>x</v>
      </c>
      <c r="BR108" s="282" t="str">
        <f t="shared" si="16"/>
        <v>x</v>
      </c>
      <c r="BS108" s="283" t="str">
        <f t="shared" ca="1" si="17"/>
        <v>x</v>
      </c>
      <c r="BT108" s="278" t="str">
        <f t="shared" si="13"/>
        <v>x</v>
      </c>
      <c r="BU108" s="278" t="str">
        <f t="shared" ca="1" si="18"/>
        <v>x</v>
      </c>
      <c r="BV108" s="278" t="str">
        <f t="shared" si="19"/>
        <v>x</v>
      </c>
    </row>
    <row r="109" spans="1:74" ht="13.5" thickBot="1" x14ac:dyDescent="0.25">
      <c r="A109" s="92" t="s">
        <v>70</v>
      </c>
      <c r="B109" s="128" t="s">
        <v>7</v>
      </c>
      <c r="C109" s="128" t="s">
        <v>7</v>
      </c>
      <c r="D109" s="375" t="s">
        <v>7</v>
      </c>
      <c r="E109" s="366" t="s">
        <v>7</v>
      </c>
      <c r="F109" s="366" t="s">
        <v>7</v>
      </c>
      <c r="G109" s="366" t="s">
        <v>7</v>
      </c>
      <c r="H109" s="366" t="s">
        <v>7</v>
      </c>
      <c r="I109" s="366" t="s">
        <v>7</v>
      </c>
      <c r="J109" s="366" t="s">
        <v>7</v>
      </c>
      <c r="K109" s="366" t="s">
        <v>7</v>
      </c>
      <c r="L109" s="366" t="s">
        <v>7</v>
      </c>
      <c r="M109" s="366" t="s">
        <v>7</v>
      </c>
      <c r="N109" s="366" t="s">
        <v>7</v>
      </c>
      <c r="O109" s="366" t="s">
        <v>7</v>
      </c>
      <c r="P109" s="366" t="s">
        <v>7</v>
      </c>
      <c r="Q109" s="366" t="s">
        <v>7</v>
      </c>
      <c r="R109" s="366" t="s">
        <v>7</v>
      </c>
      <c r="S109" s="366" t="s">
        <v>7</v>
      </c>
      <c r="T109" s="366" t="s">
        <v>7</v>
      </c>
      <c r="U109" s="366" t="s">
        <v>7</v>
      </c>
      <c r="V109" s="366" t="s">
        <v>7</v>
      </c>
      <c r="W109" s="366" t="s">
        <v>7</v>
      </c>
      <c r="X109" s="366" t="s">
        <v>7</v>
      </c>
      <c r="Y109" s="366" t="s">
        <v>7</v>
      </c>
      <c r="Z109" s="366" t="s">
        <v>7</v>
      </c>
      <c r="AA109" s="366" t="s">
        <v>7</v>
      </c>
      <c r="AB109" s="366" t="s">
        <v>7</v>
      </c>
      <c r="AC109" s="366" t="s">
        <v>7</v>
      </c>
      <c r="AD109" s="366" t="s">
        <v>7</v>
      </c>
      <c r="AE109" s="366" t="s">
        <v>7</v>
      </c>
      <c r="AF109" s="366" t="s">
        <v>7</v>
      </c>
      <c r="AG109" s="366" t="s">
        <v>7</v>
      </c>
      <c r="AH109" s="366" t="s">
        <v>7</v>
      </c>
      <c r="AI109" s="366" t="s">
        <v>7</v>
      </c>
      <c r="AJ109" s="366" t="s">
        <v>7</v>
      </c>
      <c r="AK109" s="366" t="s">
        <v>7</v>
      </c>
      <c r="AL109" s="366" t="s">
        <v>7</v>
      </c>
      <c r="AM109" s="366" t="s">
        <v>7</v>
      </c>
      <c r="AN109" s="366" t="s">
        <v>7</v>
      </c>
      <c r="AO109" s="366" t="s">
        <v>7</v>
      </c>
      <c r="AP109" s="366" t="s">
        <v>7</v>
      </c>
      <c r="AQ109" s="366" t="s">
        <v>7</v>
      </c>
      <c r="AR109" s="366" t="s">
        <v>7</v>
      </c>
      <c r="AS109" s="366" t="s">
        <v>7</v>
      </c>
      <c r="AT109" s="366" t="s">
        <v>7</v>
      </c>
      <c r="AU109" s="366" t="s">
        <v>7</v>
      </c>
      <c r="AV109" s="366" t="s">
        <v>7</v>
      </c>
      <c r="AW109" s="366" t="s">
        <v>7</v>
      </c>
      <c r="AX109" s="366" t="s">
        <v>7</v>
      </c>
      <c r="AY109" s="366" t="s">
        <v>7</v>
      </c>
      <c r="AZ109" s="366" t="s">
        <v>7</v>
      </c>
      <c r="BA109" s="366" t="s">
        <v>7</v>
      </c>
      <c r="BB109" s="366" t="s">
        <v>7</v>
      </c>
      <c r="BC109" s="366" t="s">
        <v>7</v>
      </c>
      <c r="BD109" s="366" t="s">
        <v>7</v>
      </c>
      <c r="BE109" s="366" t="s">
        <v>7</v>
      </c>
      <c r="BF109" s="366" t="s">
        <v>7</v>
      </c>
      <c r="BG109" s="366" t="s">
        <v>7</v>
      </c>
      <c r="BH109" s="366" t="s">
        <v>7</v>
      </c>
      <c r="BI109" s="366" t="s">
        <v>7</v>
      </c>
      <c r="BJ109" s="366" t="s">
        <v>7</v>
      </c>
      <c r="BK109" s="366" t="s">
        <v>7</v>
      </c>
      <c r="BL109" s="366" t="s">
        <v>7</v>
      </c>
      <c r="BM109" s="139">
        <f t="shared" si="20"/>
        <v>104</v>
      </c>
      <c r="BN109" s="199" t="str">
        <f t="shared" ca="1" si="14"/>
        <v>x</v>
      </c>
      <c r="BO109" s="199" t="str">
        <f t="shared" ca="1" si="15"/>
        <v>x</v>
      </c>
      <c r="BQ109" s="282" t="str">
        <f t="shared" si="21"/>
        <v>x</v>
      </c>
      <c r="BR109" s="282" t="str">
        <f t="shared" si="16"/>
        <v>x</v>
      </c>
      <c r="BS109" s="283" t="str">
        <f t="shared" ca="1" si="17"/>
        <v>x</v>
      </c>
      <c r="BT109" s="278" t="str">
        <f t="shared" si="13"/>
        <v>x</v>
      </c>
      <c r="BU109" s="278" t="str">
        <f t="shared" ca="1" si="18"/>
        <v>x</v>
      </c>
      <c r="BV109" s="278" t="str">
        <f t="shared" si="19"/>
        <v>x</v>
      </c>
    </row>
    <row r="110" spans="1:74" ht="13.5" thickBot="1" x14ac:dyDescent="0.25">
      <c r="A110" s="92" t="s">
        <v>70</v>
      </c>
      <c r="B110" s="128" t="s">
        <v>7</v>
      </c>
      <c r="C110" s="128" t="s">
        <v>7</v>
      </c>
      <c r="D110" s="375" t="s">
        <v>7</v>
      </c>
      <c r="E110" s="366" t="s">
        <v>7</v>
      </c>
      <c r="F110" s="366" t="s">
        <v>7</v>
      </c>
      <c r="G110" s="366" t="s">
        <v>7</v>
      </c>
      <c r="H110" s="366" t="s">
        <v>7</v>
      </c>
      <c r="I110" s="366" t="s">
        <v>7</v>
      </c>
      <c r="J110" s="366" t="s">
        <v>7</v>
      </c>
      <c r="K110" s="366" t="s">
        <v>7</v>
      </c>
      <c r="L110" s="366" t="s">
        <v>7</v>
      </c>
      <c r="M110" s="366" t="s">
        <v>7</v>
      </c>
      <c r="N110" s="366" t="s">
        <v>7</v>
      </c>
      <c r="O110" s="366" t="s">
        <v>7</v>
      </c>
      <c r="P110" s="366" t="s">
        <v>7</v>
      </c>
      <c r="Q110" s="366" t="s">
        <v>7</v>
      </c>
      <c r="R110" s="366" t="s">
        <v>7</v>
      </c>
      <c r="S110" s="366" t="s">
        <v>7</v>
      </c>
      <c r="T110" s="366" t="s">
        <v>7</v>
      </c>
      <c r="U110" s="366" t="s">
        <v>7</v>
      </c>
      <c r="V110" s="366" t="s">
        <v>7</v>
      </c>
      <c r="W110" s="366" t="s">
        <v>7</v>
      </c>
      <c r="X110" s="366" t="s">
        <v>7</v>
      </c>
      <c r="Y110" s="366" t="s">
        <v>7</v>
      </c>
      <c r="Z110" s="366" t="s">
        <v>7</v>
      </c>
      <c r="AA110" s="366" t="s">
        <v>7</v>
      </c>
      <c r="AB110" s="366" t="s">
        <v>7</v>
      </c>
      <c r="AC110" s="366" t="s">
        <v>7</v>
      </c>
      <c r="AD110" s="366" t="s">
        <v>7</v>
      </c>
      <c r="AE110" s="366" t="s">
        <v>7</v>
      </c>
      <c r="AF110" s="366" t="s">
        <v>7</v>
      </c>
      <c r="AG110" s="366" t="s">
        <v>7</v>
      </c>
      <c r="AH110" s="366" t="s">
        <v>7</v>
      </c>
      <c r="AI110" s="366" t="s">
        <v>7</v>
      </c>
      <c r="AJ110" s="366" t="s">
        <v>7</v>
      </c>
      <c r="AK110" s="366" t="s">
        <v>7</v>
      </c>
      <c r="AL110" s="366" t="s">
        <v>7</v>
      </c>
      <c r="AM110" s="366" t="s">
        <v>7</v>
      </c>
      <c r="AN110" s="366" t="s">
        <v>7</v>
      </c>
      <c r="AO110" s="366" t="s">
        <v>7</v>
      </c>
      <c r="AP110" s="366" t="s">
        <v>7</v>
      </c>
      <c r="AQ110" s="366" t="s">
        <v>7</v>
      </c>
      <c r="AR110" s="366" t="s">
        <v>7</v>
      </c>
      <c r="AS110" s="366" t="s">
        <v>7</v>
      </c>
      <c r="AT110" s="366" t="s">
        <v>7</v>
      </c>
      <c r="AU110" s="366" t="s">
        <v>7</v>
      </c>
      <c r="AV110" s="366" t="s">
        <v>7</v>
      </c>
      <c r="AW110" s="366" t="s">
        <v>7</v>
      </c>
      <c r="AX110" s="366" t="s">
        <v>7</v>
      </c>
      <c r="AY110" s="366" t="s">
        <v>7</v>
      </c>
      <c r="AZ110" s="366" t="s">
        <v>7</v>
      </c>
      <c r="BA110" s="366" t="s">
        <v>7</v>
      </c>
      <c r="BB110" s="366" t="s">
        <v>7</v>
      </c>
      <c r="BC110" s="366" t="s">
        <v>7</v>
      </c>
      <c r="BD110" s="366" t="s">
        <v>7</v>
      </c>
      <c r="BE110" s="366" t="s">
        <v>7</v>
      </c>
      <c r="BF110" s="366" t="s">
        <v>7</v>
      </c>
      <c r="BG110" s="366" t="s">
        <v>7</v>
      </c>
      <c r="BH110" s="366" t="s">
        <v>7</v>
      </c>
      <c r="BI110" s="366" t="s">
        <v>7</v>
      </c>
      <c r="BJ110" s="366" t="s">
        <v>7</v>
      </c>
      <c r="BK110" s="366" t="s">
        <v>7</v>
      </c>
      <c r="BL110" s="366" t="s">
        <v>7</v>
      </c>
      <c r="BM110" s="139">
        <f t="shared" si="20"/>
        <v>105</v>
      </c>
      <c r="BN110" s="199" t="str">
        <f t="shared" ca="1" si="14"/>
        <v>x</v>
      </c>
      <c r="BO110" s="199" t="str">
        <f t="shared" ca="1" si="15"/>
        <v>x</v>
      </c>
      <c r="BQ110" s="282" t="str">
        <f t="shared" si="21"/>
        <v>x</v>
      </c>
      <c r="BR110" s="282" t="str">
        <f t="shared" si="16"/>
        <v>x</v>
      </c>
      <c r="BS110" s="283" t="str">
        <f t="shared" ca="1" si="17"/>
        <v>x</v>
      </c>
      <c r="BT110" s="278" t="str">
        <f t="shared" si="13"/>
        <v>x</v>
      </c>
      <c r="BU110" s="278" t="str">
        <f t="shared" ca="1" si="18"/>
        <v>x</v>
      </c>
      <c r="BV110" s="278" t="str">
        <f t="shared" si="19"/>
        <v>x</v>
      </c>
    </row>
    <row r="111" spans="1:74" ht="13.5" thickBot="1" x14ac:dyDescent="0.25">
      <c r="A111" s="92" t="s">
        <v>70</v>
      </c>
      <c r="B111" s="128" t="s">
        <v>7</v>
      </c>
      <c r="C111" s="128" t="s">
        <v>7</v>
      </c>
      <c r="D111" s="375" t="s">
        <v>7</v>
      </c>
      <c r="E111" s="366" t="s">
        <v>7</v>
      </c>
      <c r="F111" s="366" t="s">
        <v>7</v>
      </c>
      <c r="G111" s="366" t="s">
        <v>7</v>
      </c>
      <c r="H111" s="366" t="s">
        <v>7</v>
      </c>
      <c r="I111" s="366" t="s">
        <v>7</v>
      </c>
      <c r="J111" s="366" t="s">
        <v>7</v>
      </c>
      <c r="K111" s="366" t="s">
        <v>7</v>
      </c>
      <c r="L111" s="366" t="s">
        <v>7</v>
      </c>
      <c r="M111" s="366" t="s">
        <v>7</v>
      </c>
      <c r="N111" s="366" t="s">
        <v>7</v>
      </c>
      <c r="O111" s="366" t="s">
        <v>7</v>
      </c>
      <c r="P111" s="366" t="s">
        <v>7</v>
      </c>
      <c r="Q111" s="366" t="s">
        <v>7</v>
      </c>
      <c r="R111" s="366" t="s">
        <v>7</v>
      </c>
      <c r="S111" s="366" t="s">
        <v>7</v>
      </c>
      <c r="T111" s="366" t="s">
        <v>7</v>
      </c>
      <c r="U111" s="366" t="s">
        <v>7</v>
      </c>
      <c r="V111" s="366" t="s">
        <v>7</v>
      </c>
      <c r="W111" s="366" t="s">
        <v>7</v>
      </c>
      <c r="X111" s="366" t="s">
        <v>7</v>
      </c>
      <c r="Y111" s="366" t="s">
        <v>7</v>
      </c>
      <c r="Z111" s="366" t="s">
        <v>7</v>
      </c>
      <c r="AA111" s="366" t="s">
        <v>7</v>
      </c>
      <c r="AB111" s="366" t="s">
        <v>7</v>
      </c>
      <c r="AC111" s="366" t="s">
        <v>7</v>
      </c>
      <c r="AD111" s="366" t="s">
        <v>7</v>
      </c>
      <c r="AE111" s="366" t="s">
        <v>7</v>
      </c>
      <c r="AF111" s="366" t="s">
        <v>7</v>
      </c>
      <c r="AG111" s="366" t="s">
        <v>7</v>
      </c>
      <c r="AH111" s="366" t="s">
        <v>7</v>
      </c>
      <c r="AI111" s="366" t="s">
        <v>7</v>
      </c>
      <c r="AJ111" s="366" t="s">
        <v>7</v>
      </c>
      <c r="AK111" s="366" t="s">
        <v>7</v>
      </c>
      <c r="AL111" s="366" t="s">
        <v>7</v>
      </c>
      <c r="AM111" s="366" t="s">
        <v>7</v>
      </c>
      <c r="AN111" s="366" t="s">
        <v>7</v>
      </c>
      <c r="AO111" s="366" t="s">
        <v>7</v>
      </c>
      <c r="AP111" s="366" t="s">
        <v>7</v>
      </c>
      <c r="AQ111" s="366" t="s">
        <v>7</v>
      </c>
      <c r="AR111" s="366" t="s">
        <v>7</v>
      </c>
      <c r="AS111" s="366" t="s">
        <v>7</v>
      </c>
      <c r="AT111" s="366" t="s">
        <v>7</v>
      </c>
      <c r="AU111" s="366" t="s">
        <v>7</v>
      </c>
      <c r="AV111" s="366" t="s">
        <v>7</v>
      </c>
      <c r="AW111" s="366" t="s">
        <v>7</v>
      </c>
      <c r="AX111" s="366" t="s">
        <v>7</v>
      </c>
      <c r="AY111" s="366" t="s">
        <v>7</v>
      </c>
      <c r="AZ111" s="366" t="s">
        <v>7</v>
      </c>
      <c r="BA111" s="366" t="s">
        <v>7</v>
      </c>
      <c r="BB111" s="366" t="s">
        <v>7</v>
      </c>
      <c r="BC111" s="366" t="s">
        <v>7</v>
      </c>
      <c r="BD111" s="366" t="s">
        <v>7</v>
      </c>
      <c r="BE111" s="366" t="s">
        <v>7</v>
      </c>
      <c r="BF111" s="366" t="s">
        <v>7</v>
      </c>
      <c r="BG111" s="366" t="s">
        <v>7</v>
      </c>
      <c r="BH111" s="366" t="s">
        <v>7</v>
      </c>
      <c r="BI111" s="366" t="s">
        <v>7</v>
      </c>
      <c r="BJ111" s="366" t="s">
        <v>7</v>
      </c>
      <c r="BK111" s="366" t="s">
        <v>7</v>
      </c>
      <c r="BL111" s="366" t="s">
        <v>7</v>
      </c>
      <c r="BM111" s="139">
        <f t="shared" si="20"/>
        <v>106</v>
      </c>
      <c r="BN111" s="199" t="str">
        <f t="shared" ca="1" si="14"/>
        <v>x</v>
      </c>
      <c r="BO111" s="199" t="str">
        <f t="shared" ca="1" si="15"/>
        <v>x</v>
      </c>
      <c r="BQ111" s="282" t="str">
        <f t="shared" si="21"/>
        <v>x</v>
      </c>
      <c r="BR111" s="282" t="str">
        <f t="shared" si="16"/>
        <v>x</v>
      </c>
      <c r="BS111" s="283" t="str">
        <f t="shared" ca="1" si="17"/>
        <v>x</v>
      </c>
      <c r="BT111" s="278" t="str">
        <f t="shared" si="13"/>
        <v>x</v>
      </c>
      <c r="BU111" s="278" t="str">
        <f t="shared" ca="1" si="18"/>
        <v>x</v>
      </c>
      <c r="BV111" s="278" t="str">
        <f t="shared" si="19"/>
        <v>x</v>
      </c>
    </row>
    <row r="112" spans="1:74" ht="13.5" thickBot="1" x14ac:dyDescent="0.25">
      <c r="A112" s="92" t="s">
        <v>70</v>
      </c>
      <c r="B112" s="128" t="s">
        <v>7</v>
      </c>
      <c r="C112" s="128" t="s">
        <v>7</v>
      </c>
      <c r="D112" s="375" t="s">
        <v>7</v>
      </c>
      <c r="E112" s="366" t="s">
        <v>7</v>
      </c>
      <c r="F112" s="366" t="s">
        <v>7</v>
      </c>
      <c r="G112" s="366" t="s">
        <v>7</v>
      </c>
      <c r="H112" s="366" t="s">
        <v>7</v>
      </c>
      <c r="I112" s="366" t="s">
        <v>7</v>
      </c>
      <c r="J112" s="366" t="s">
        <v>7</v>
      </c>
      <c r="K112" s="366" t="s">
        <v>7</v>
      </c>
      <c r="L112" s="366" t="s">
        <v>7</v>
      </c>
      <c r="M112" s="366" t="s">
        <v>7</v>
      </c>
      <c r="N112" s="366" t="s">
        <v>7</v>
      </c>
      <c r="O112" s="366" t="s">
        <v>7</v>
      </c>
      <c r="P112" s="366" t="s">
        <v>7</v>
      </c>
      <c r="Q112" s="366" t="s">
        <v>7</v>
      </c>
      <c r="R112" s="366" t="s">
        <v>7</v>
      </c>
      <c r="S112" s="366" t="s">
        <v>7</v>
      </c>
      <c r="T112" s="366" t="s">
        <v>7</v>
      </c>
      <c r="U112" s="366" t="s">
        <v>7</v>
      </c>
      <c r="V112" s="366" t="s">
        <v>7</v>
      </c>
      <c r="W112" s="366" t="s">
        <v>7</v>
      </c>
      <c r="X112" s="366" t="s">
        <v>7</v>
      </c>
      <c r="Y112" s="366" t="s">
        <v>7</v>
      </c>
      <c r="Z112" s="366" t="s">
        <v>7</v>
      </c>
      <c r="AA112" s="366" t="s">
        <v>7</v>
      </c>
      <c r="AB112" s="366" t="s">
        <v>7</v>
      </c>
      <c r="AC112" s="366" t="s">
        <v>7</v>
      </c>
      <c r="AD112" s="366" t="s">
        <v>7</v>
      </c>
      <c r="AE112" s="366" t="s">
        <v>7</v>
      </c>
      <c r="AF112" s="366" t="s">
        <v>7</v>
      </c>
      <c r="AG112" s="366" t="s">
        <v>7</v>
      </c>
      <c r="AH112" s="366" t="s">
        <v>7</v>
      </c>
      <c r="AI112" s="366" t="s">
        <v>7</v>
      </c>
      <c r="AJ112" s="366" t="s">
        <v>7</v>
      </c>
      <c r="AK112" s="366" t="s">
        <v>7</v>
      </c>
      <c r="AL112" s="366" t="s">
        <v>7</v>
      </c>
      <c r="AM112" s="366" t="s">
        <v>7</v>
      </c>
      <c r="AN112" s="366" t="s">
        <v>7</v>
      </c>
      <c r="AO112" s="366" t="s">
        <v>7</v>
      </c>
      <c r="AP112" s="366" t="s">
        <v>7</v>
      </c>
      <c r="AQ112" s="366" t="s">
        <v>7</v>
      </c>
      <c r="AR112" s="366" t="s">
        <v>7</v>
      </c>
      <c r="AS112" s="366" t="s">
        <v>7</v>
      </c>
      <c r="AT112" s="366" t="s">
        <v>7</v>
      </c>
      <c r="AU112" s="366" t="s">
        <v>7</v>
      </c>
      <c r="AV112" s="366" t="s">
        <v>7</v>
      </c>
      <c r="AW112" s="366" t="s">
        <v>7</v>
      </c>
      <c r="AX112" s="366" t="s">
        <v>7</v>
      </c>
      <c r="AY112" s="366" t="s">
        <v>7</v>
      </c>
      <c r="AZ112" s="366" t="s">
        <v>7</v>
      </c>
      <c r="BA112" s="366" t="s">
        <v>7</v>
      </c>
      <c r="BB112" s="366" t="s">
        <v>7</v>
      </c>
      <c r="BC112" s="366" t="s">
        <v>7</v>
      </c>
      <c r="BD112" s="366" t="s">
        <v>7</v>
      </c>
      <c r="BE112" s="366" t="s">
        <v>7</v>
      </c>
      <c r="BF112" s="366" t="s">
        <v>7</v>
      </c>
      <c r="BG112" s="366" t="s">
        <v>7</v>
      </c>
      <c r="BH112" s="366" t="s">
        <v>7</v>
      </c>
      <c r="BI112" s="366" t="s">
        <v>7</v>
      </c>
      <c r="BJ112" s="366" t="s">
        <v>7</v>
      </c>
      <c r="BK112" s="366" t="s">
        <v>7</v>
      </c>
      <c r="BL112" s="366" t="s">
        <v>7</v>
      </c>
      <c r="BM112" s="139">
        <f t="shared" si="20"/>
        <v>107</v>
      </c>
      <c r="BN112" s="199" t="str">
        <f t="shared" ca="1" si="14"/>
        <v>x</v>
      </c>
      <c r="BO112" s="199" t="str">
        <f t="shared" ca="1" si="15"/>
        <v>x</v>
      </c>
      <c r="BQ112" s="282" t="str">
        <f t="shared" si="21"/>
        <v>x</v>
      </c>
      <c r="BR112" s="282" t="str">
        <f t="shared" si="16"/>
        <v>x</v>
      </c>
      <c r="BS112" s="283" t="str">
        <f t="shared" ca="1" si="17"/>
        <v>x</v>
      </c>
      <c r="BT112" s="278" t="str">
        <f t="shared" si="13"/>
        <v>x</v>
      </c>
      <c r="BU112" s="278" t="str">
        <f t="shared" ca="1" si="18"/>
        <v>x</v>
      </c>
      <c r="BV112" s="278" t="str">
        <f t="shared" si="19"/>
        <v>x</v>
      </c>
    </row>
    <row r="113" spans="1:74" ht="13.5" thickBot="1" x14ac:dyDescent="0.25">
      <c r="A113" s="92" t="s">
        <v>70</v>
      </c>
      <c r="B113" s="128" t="s">
        <v>7</v>
      </c>
      <c r="C113" s="128" t="s">
        <v>7</v>
      </c>
      <c r="D113" s="375" t="s">
        <v>7</v>
      </c>
      <c r="E113" s="366" t="s">
        <v>7</v>
      </c>
      <c r="F113" s="366" t="s">
        <v>7</v>
      </c>
      <c r="G113" s="366" t="s">
        <v>7</v>
      </c>
      <c r="H113" s="366" t="s">
        <v>7</v>
      </c>
      <c r="I113" s="366" t="s">
        <v>7</v>
      </c>
      <c r="J113" s="366" t="s">
        <v>7</v>
      </c>
      <c r="K113" s="366" t="s">
        <v>7</v>
      </c>
      <c r="L113" s="366" t="s">
        <v>7</v>
      </c>
      <c r="M113" s="366" t="s">
        <v>7</v>
      </c>
      <c r="N113" s="366" t="s">
        <v>7</v>
      </c>
      <c r="O113" s="366" t="s">
        <v>7</v>
      </c>
      <c r="P113" s="366" t="s">
        <v>7</v>
      </c>
      <c r="Q113" s="366" t="s">
        <v>7</v>
      </c>
      <c r="R113" s="366" t="s">
        <v>7</v>
      </c>
      <c r="S113" s="366" t="s">
        <v>7</v>
      </c>
      <c r="T113" s="366" t="s">
        <v>7</v>
      </c>
      <c r="U113" s="366" t="s">
        <v>7</v>
      </c>
      <c r="V113" s="366" t="s">
        <v>7</v>
      </c>
      <c r="W113" s="366" t="s">
        <v>7</v>
      </c>
      <c r="X113" s="366" t="s">
        <v>7</v>
      </c>
      <c r="Y113" s="366" t="s">
        <v>7</v>
      </c>
      <c r="Z113" s="366" t="s">
        <v>7</v>
      </c>
      <c r="AA113" s="366" t="s">
        <v>7</v>
      </c>
      <c r="AB113" s="366" t="s">
        <v>7</v>
      </c>
      <c r="AC113" s="366" t="s">
        <v>7</v>
      </c>
      <c r="AD113" s="366" t="s">
        <v>7</v>
      </c>
      <c r="AE113" s="366" t="s">
        <v>7</v>
      </c>
      <c r="AF113" s="366" t="s">
        <v>7</v>
      </c>
      <c r="AG113" s="366" t="s">
        <v>7</v>
      </c>
      <c r="AH113" s="366" t="s">
        <v>7</v>
      </c>
      <c r="AI113" s="366" t="s">
        <v>7</v>
      </c>
      <c r="AJ113" s="366" t="s">
        <v>7</v>
      </c>
      <c r="AK113" s="366" t="s">
        <v>7</v>
      </c>
      <c r="AL113" s="366" t="s">
        <v>7</v>
      </c>
      <c r="AM113" s="366" t="s">
        <v>7</v>
      </c>
      <c r="AN113" s="366" t="s">
        <v>7</v>
      </c>
      <c r="AO113" s="366" t="s">
        <v>7</v>
      </c>
      <c r="AP113" s="366" t="s">
        <v>7</v>
      </c>
      <c r="AQ113" s="366" t="s">
        <v>7</v>
      </c>
      <c r="AR113" s="366" t="s">
        <v>7</v>
      </c>
      <c r="AS113" s="366" t="s">
        <v>7</v>
      </c>
      <c r="AT113" s="366" t="s">
        <v>7</v>
      </c>
      <c r="AU113" s="366" t="s">
        <v>7</v>
      </c>
      <c r="AV113" s="366" t="s">
        <v>7</v>
      </c>
      <c r="AW113" s="366" t="s">
        <v>7</v>
      </c>
      <c r="AX113" s="366" t="s">
        <v>7</v>
      </c>
      <c r="AY113" s="366" t="s">
        <v>7</v>
      </c>
      <c r="AZ113" s="366" t="s">
        <v>7</v>
      </c>
      <c r="BA113" s="366" t="s">
        <v>7</v>
      </c>
      <c r="BB113" s="366" t="s">
        <v>7</v>
      </c>
      <c r="BC113" s="366" t="s">
        <v>7</v>
      </c>
      <c r="BD113" s="366" t="s">
        <v>7</v>
      </c>
      <c r="BE113" s="366" t="s">
        <v>7</v>
      </c>
      <c r="BF113" s="366" t="s">
        <v>7</v>
      </c>
      <c r="BG113" s="366" t="s">
        <v>7</v>
      </c>
      <c r="BH113" s="366" t="s">
        <v>7</v>
      </c>
      <c r="BI113" s="366" t="s">
        <v>7</v>
      </c>
      <c r="BJ113" s="366" t="s">
        <v>7</v>
      </c>
      <c r="BK113" s="366" t="s">
        <v>7</v>
      </c>
      <c r="BL113" s="366" t="s">
        <v>7</v>
      </c>
      <c r="BM113" s="139">
        <f t="shared" si="20"/>
        <v>108</v>
      </c>
      <c r="BN113" s="199" t="str">
        <f t="shared" ca="1" si="14"/>
        <v>x</v>
      </c>
      <c r="BO113" s="199" t="str">
        <f t="shared" ca="1" si="15"/>
        <v>x</v>
      </c>
      <c r="BQ113" s="282" t="str">
        <f t="shared" si="21"/>
        <v>x</v>
      </c>
      <c r="BR113" s="282" t="str">
        <f t="shared" si="16"/>
        <v>x</v>
      </c>
      <c r="BS113" s="283" t="str">
        <f t="shared" ca="1" si="17"/>
        <v>x</v>
      </c>
      <c r="BT113" s="278" t="str">
        <f t="shared" si="13"/>
        <v>x</v>
      </c>
      <c r="BU113" s="278" t="str">
        <f t="shared" ca="1" si="18"/>
        <v>x</v>
      </c>
      <c r="BV113" s="278" t="str">
        <f t="shared" si="19"/>
        <v>x</v>
      </c>
    </row>
    <row r="114" spans="1:74" ht="13.5" thickBot="1" x14ac:dyDescent="0.25">
      <c r="A114" s="92" t="s">
        <v>70</v>
      </c>
      <c r="B114" s="128" t="s">
        <v>7</v>
      </c>
      <c r="C114" s="128" t="s">
        <v>7</v>
      </c>
      <c r="D114" s="375" t="s">
        <v>7</v>
      </c>
      <c r="E114" s="366" t="s">
        <v>7</v>
      </c>
      <c r="F114" s="366" t="s">
        <v>7</v>
      </c>
      <c r="G114" s="366" t="s">
        <v>7</v>
      </c>
      <c r="H114" s="366" t="s">
        <v>7</v>
      </c>
      <c r="I114" s="366" t="s">
        <v>7</v>
      </c>
      <c r="J114" s="366" t="s">
        <v>7</v>
      </c>
      <c r="K114" s="366" t="s">
        <v>7</v>
      </c>
      <c r="L114" s="366" t="s">
        <v>7</v>
      </c>
      <c r="M114" s="366" t="s">
        <v>7</v>
      </c>
      <c r="N114" s="366" t="s">
        <v>7</v>
      </c>
      <c r="O114" s="366" t="s">
        <v>7</v>
      </c>
      <c r="P114" s="366" t="s">
        <v>7</v>
      </c>
      <c r="Q114" s="366" t="s">
        <v>7</v>
      </c>
      <c r="R114" s="366" t="s">
        <v>7</v>
      </c>
      <c r="S114" s="366" t="s">
        <v>7</v>
      </c>
      <c r="T114" s="366" t="s">
        <v>7</v>
      </c>
      <c r="U114" s="366" t="s">
        <v>7</v>
      </c>
      <c r="V114" s="366" t="s">
        <v>7</v>
      </c>
      <c r="W114" s="366" t="s">
        <v>7</v>
      </c>
      <c r="X114" s="366" t="s">
        <v>7</v>
      </c>
      <c r="Y114" s="366" t="s">
        <v>7</v>
      </c>
      <c r="Z114" s="366" t="s">
        <v>7</v>
      </c>
      <c r="AA114" s="366" t="s">
        <v>7</v>
      </c>
      <c r="AB114" s="366" t="s">
        <v>7</v>
      </c>
      <c r="AC114" s="366" t="s">
        <v>7</v>
      </c>
      <c r="AD114" s="366" t="s">
        <v>7</v>
      </c>
      <c r="AE114" s="366" t="s">
        <v>7</v>
      </c>
      <c r="AF114" s="366" t="s">
        <v>7</v>
      </c>
      <c r="AG114" s="366" t="s">
        <v>7</v>
      </c>
      <c r="AH114" s="366" t="s">
        <v>7</v>
      </c>
      <c r="AI114" s="366" t="s">
        <v>7</v>
      </c>
      <c r="AJ114" s="366" t="s">
        <v>7</v>
      </c>
      <c r="AK114" s="366" t="s">
        <v>7</v>
      </c>
      <c r="AL114" s="366" t="s">
        <v>7</v>
      </c>
      <c r="AM114" s="366" t="s">
        <v>7</v>
      </c>
      <c r="AN114" s="366" t="s">
        <v>7</v>
      </c>
      <c r="AO114" s="366" t="s">
        <v>7</v>
      </c>
      <c r="AP114" s="366" t="s">
        <v>7</v>
      </c>
      <c r="AQ114" s="366" t="s">
        <v>7</v>
      </c>
      <c r="AR114" s="366" t="s">
        <v>7</v>
      </c>
      <c r="AS114" s="366" t="s">
        <v>7</v>
      </c>
      <c r="AT114" s="366" t="s">
        <v>7</v>
      </c>
      <c r="AU114" s="366" t="s">
        <v>7</v>
      </c>
      <c r="AV114" s="366" t="s">
        <v>7</v>
      </c>
      <c r="AW114" s="366" t="s">
        <v>7</v>
      </c>
      <c r="AX114" s="366" t="s">
        <v>7</v>
      </c>
      <c r="AY114" s="366" t="s">
        <v>7</v>
      </c>
      <c r="AZ114" s="366" t="s">
        <v>7</v>
      </c>
      <c r="BA114" s="366" t="s">
        <v>7</v>
      </c>
      <c r="BB114" s="366" t="s">
        <v>7</v>
      </c>
      <c r="BC114" s="366" t="s">
        <v>7</v>
      </c>
      <c r="BD114" s="366" t="s">
        <v>7</v>
      </c>
      <c r="BE114" s="366" t="s">
        <v>7</v>
      </c>
      <c r="BF114" s="366" t="s">
        <v>7</v>
      </c>
      <c r="BG114" s="366" t="s">
        <v>7</v>
      </c>
      <c r="BH114" s="366" t="s">
        <v>7</v>
      </c>
      <c r="BI114" s="366" t="s">
        <v>7</v>
      </c>
      <c r="BJ114" s="366" t="s">
        <v>7</v>
      </c>
      <c r="BK114" s="366" t="s">
        <v>7</v>
      </c>
      <c r="BL114" s="366" t="s">
        <v>7</v>
      </c>
      <c r="BM114" s="139">
        <f t="shared" si="20"/>
        <v>109</v>
      </c>
      <c r="BN114" s="199" t="str">
        <f t="shared" ca="1" si="14"/>
        <v>x</v>
      </c>
      <c r="BO114" s="199" t="str">
        <f t="shared" ca="1" si="15"/>
        <v>x</v>
      </c>
      <c r="BQ114" s="282" t="str">
        <f t="shared" si="21"/>
        <v>x</v>
      </c>
      <c r="BR114" s="282" t="str">
        <f t="shared" si="16"/>
        <v>x</v>
      </c>
      <c r="BS114" s="283" t="str">
        <f t="shared" ca="1" si="17"/>
        <v>x</v>
      </c>
      <c r="BT114" s="278" t="str">
        <f t="shared" si="13"/>
        <v>x</v>
      </c>
      <c r="BU114" s="278" t="str">
        <f t="shared" ca="1" si="18"/>
        <v>x</v>
      </c>
      <c r="BV114" s="278" t="str">
        <f t="shared" si="19"/>
        <v>x</v>
      </c>
    </row>
    <row r="115" spans="1:74" ht="13.5" thickBot="1" x14ac:dyDescent="0.25">
      <c r="A115" s="92" t="s">
        <v>70</v>
      </c>
      <c r="B115" s="128" t="s">
        <v>7</v>
      </c>
      <c r="C115" s="128" t="s">
        <v>7</v>
      </c>
      <c r="D115" s="375" t="s">
        <v>7</v>
      </c>
      <c r="E115" s="366" t="s">
        <v>7</v>
      </c>
      <c r="F115" s="366" t="s">
        <v>7</v>
      </c>
      <c r="G115" s="366" t="s">
        <v>7</v>
      </c>
      <c r="H115" s="366" t="s">
        <v>7</v>
      </c>
      <c r="I115" s="366" t="s">
        <v>7</v>
      </c>
      <c r="J115" s="366" t="s">
        <v>7</v>
      </c>
      <c r="K115" s="366" t="s">
        <v>7</v>
      </c>
      <c r="L115" s="366" t="s">
        <v>7</v>
      </c>
      <c r="M115" s="366" t="s">
        <v>7</v>
      </c>
      <c r="N115" s="366" t="s">
        <v>7</v>
      </c>
      <c r="O115" s="366" t="s">
        <v>7</v>
      </c>
      <c r="P115" s="366" t="s">
        <v>7</v>
      </c>
      <c r="Q115" s="366" t="s">
        <v>7</v>
      </c>
      <c r="R115" s="366" t="s">
        <v>7</v>
      </c>
      <c r="S115" s="366" t="s">
        <v>7</v>
      </c>
      <c r="T115" s="366" t="s">
        <v>7</v>
      </c>
      <c r="U115" s="366" t="s">
        <v>7</v>
      </c>
      <c r="V115" s="366" t="s">
        <v>7</v>
      </c>
      <c r="W115" s="366" t="s">
        <v>7</v>
      </c>
      <c r="X115" s="366" t="s">
        <v>7</v>
      </c>
      <c r="Y115" s="366" t="s">
        <v>7</v>
      </c>
      <c r="Z115" s="366" t="s">
        <v>7</v>
      </c>
      <c r="AA115" s="366" t="s">
        <v>7</v>
      </c>
      <c r="AB115" s="366" t="s">
        <v>7</v>
      </c>
      <c r="AC115" s="366" t="s">
        <v>7</v>
      </c>
      <c r="AD115" s="366" t="s">
        <v>7</v>
      </c>
      <c r="AE115" s="366" t="s">
        <v>7</v>
      </c>
      <c r="AF115" s="366" t="s">
        <v>7</v>
      </c>
      <c r="AG115" s="366" t="s">
        <v>7</v>
      </c>
      <c r="AH115" s="366" t="s">
        <v>7</v>
      </c>
      <c r="AI115" s="366" t="s">
        <v>7</v>
      </c>
      <c r="AJ115" s="366" t="s">
        <v>7</v>
      </c>
      <c r="AK115" s="366" t="s">
        <v>7</v>
      </c>
      <c r="AL115" s="366" t="s">
        <v>7</v>
      </c>
      <c r="AM115" s="366" t="s">
        <v>7</v>
      </c>
      <c r="AN115" s="366" t="s">
        <v>7</v>
      </c>
      <c r="AO115" s="366" t="s">
        <v>7</v>
      </c>
      <c r="AP115" s="366" t="s">
        <v>7</v>
      </c>
      <c r="AQ115" s="366" t="s">
        <v>7</v>
      </c>
      <c r="AR115" s="366" t="s">
        <v>7</v>
      </c>
      <c r="AS115" s="366" t="s">
        <v>7</v>
      </c>
      <c r="AT115" s="366" t="s">
        <v>7</v>
      </c>
      <c r="AU115" s="366" t="s">
        <v>7</v>
      </c>
      <c r="AV115" s="366" t="s">
        <v>7</v>
      </c>
      <c r="AW115" s="366" t="s">
        <v>7</v>
      </c>
      <c r="AX115" s="366" t="s">
        <v>7</v>
      </c>
      <c r="AY115" s="366" t="s">
        <v>7</v>
      </c>
      <c r="AZ115" s="366" t="s">
        <v>7</v>
      </c>
      <c r="BA115" s="366" t="s">
        <v>7</v>
      </c>
      <c r="BB115" s="366" t="s">
        <v>7</v>
      </c>
      <c r="BC115" s="366" t="s">
        <v>7</v>
      </c>
      <c r="BD115" s="366" t="s">
        <v>7</v>
      </c>
      <c r="BE115" s="366" t="s">
        <v>7</v>
      </c>
      <c r="BF115" s="366" t="s">
        <v>7</v>
      </c>
      <c r="BG115" s="366" t="s">
        <v>7</v>
      </c>
      <c r="BH115" s="366" t="s">
        <v>7</v>
      </c>
      <c r="BI115" s="366" t="s">
        <v>7</v>
      </c>
      <c r="BJ115" s="366" t="s">
        <v>7</v>
      </c>
      <c r="BK115" s="366" t="s">
        <v>7</v>
      </c>
      <c r="BL115" s="366" t="s">
        <v>7</v>
      </c>
      <c r="BM115" s="139">
        <f t="shared" si="20"/>
        <v>110</v>
      </c>
      <c r="BN115" s="199" t="str">
        <f t="shared" ca="1" si="14"/>
        <v>x</v>
      </c>
      <c r="BO115" s="199" t="str">
        <f t="shared" ca="1" si="15"/>
        <v>x</v>
      </c>
      <c r="BQ115" s="282" t="str">
        <f t="shared" si="21"/>
        <v>x</v>
      </c>
      <c r="BR115" s="282" t="str">
        <f t="shared" si="16"/>
        <v>x</v>
      </c>
      <c r="BS115" s="283" t="str">
        <f t="shared" ca="1" si="17"/>
        <v>x</v>
      </c>
      <c r="BT115" s="278" t="str">
        <f t="shared" si="13"/>
        <v>x</v>
      </c>
      <c r="BU115" s="278" t="str">
        <f t="shared" ca="1" si="18"/>
        <v>x</v>
      </c>
      <c r="BV115" s="278" t="str">
        <f t="shared" si="19"/>
        <v>x</v>
      </c>
    </row>
    <row r="116" spans="1:74" ht="13.5" thickBot="1" x14ac:dyDescent="0.25">
      <c r="A116" s="92" t="s">
        <v>70</v>
      </c>
      <c r="B116" s="128" t="s">
        <v>7</v>
      </c>
      <c r="C116" s="128" t="s">
        <v>7</v>
      </c>
      <c r="D116" s="375" t="s">
        <v>7</v>
      </c>
      <c r="E116" s="366" t="s">
        <v>7</v>
      </c>
      <c r="F116" s="366" t="s">
        <v>7</v>
      </c>
      <c r="G116" s="366" t="s">
        <v>7</v>
      </c>
      <c r="H116" s="366" t="s">
        <v>7</v>
      </c>
      <c r="I116" s="366" t="s">
        <v>7</v>
      </c>
      <c r="J116" s="366" t="s">
        <v>7</v>
      </c>
      <c r="K116" s="366" t="s">
        <v>7</v>
      </c>
      <c r="L116" s="366" t="s">
        <v>7</v>
      </c>
      <c r="M116" s="366" t="s">
        <v>7</v>
      </c>
      <c r="N116" s="366" t="s">
        <v>7</v>
      </c>
      <c r="O116" s="366" t="s">
        <v>7</v>
      </c>
      <c r="P116" s="366" t="s">
        <v>7</v>
      </c>
      <c r="Q116" s="366" t="s">
        <v>7</v>
      </c>
      <c r="R116" s="366" t="s">
        <v>7</v>
      </c>
      <c r="S116" s="366" t="s">
        <v>7</v>
      </c>
      <c r="T116" s="366" t="s">
        <v>7</v>
      </c>
      <c r="U116" s="366" t="s">
        <v>7</v>
      </c>
      <c r="V116" s="366" t="s">
        <v>7</v>
      </c>
      <c r="W116" s="366" t="s">
        <v>7</v>
      </c>
      <c r="X116" s="366" t="s">
        <v>7</v>
      </c>
      <c r="Y116" s="366" t="s">
        <v>7</v>
      </c>
      <c r="Z116" s="366" t="s">
        <v>7</v>
      </c>
      <c r="AA116" s="366" t="s">
        <v>7</v>
      </c>
      <c r="AB116" s="366" t="s">
        <v>7</v>
      </c>
      <c r="AC116" s="366" t="s">
        <v>7</v>
      </c>
      <c r="AD116" s="366" t="s">
        <v>7</v>
      </c>
      <c r="AE116" s="366" t="s">
        <v>7</v>
      </c>
      <c r="AF116" s="366" t="s">
        <v>7</v>
      </c>
      <c r="AG116" s="366" t="s">
        <v>7</v>
      </c>
      <c r="AH116" s="366" t="s">
        <v>7</v>
      </c>
      <c r="AI116" s="366" t="s">
        <v>7</v>
      </c>
      <c r="AJ116" s="366" t="s">
        <v>7</v>
      </c>
      <c r="AK116" s="366" t="s">
        <v>7</v>
      </c>
      <c r="AL116" s="366" t="s">
        <v>7</v>
      </c>
      <c r="AM116" s="366" t="s">
        <v>7</v>
      </c>
      <c r="AN116" s="366" t="s">
        <v>7</v>
      </c>
      <c r="AO116" s="366" t="s">
        <v>7</v>
      </c>
      <c r="AP116" s="366" t="s">
        <v>7</v>
      </c>
      <c r="AQ116" s="366" t="s">
        <v>7</v>
      </c>
      <c r="AR116" s="366" t="s">
        <v>7</v>
      </c>
      <c r="AS116" s="366" t="s">
        <v>7</v>
      </c>
      <c r="AT116" s="366" t="s">
        <v>7</v>
      </c>
      <c r="AU116" s="366" t="s">
        <v>7</v>
      </c>
      <c r="AV116" s="366" t="s">
        <v>7</v>
      </c>
      <c r="AW116" s="366" t="s">
        <v>7</v>
      </c>
      <c r="AX116" s="366" t="s">
        <v>7</v>
      </c>
      <c r="AY116" s="366" t="s">
        <v>7</v>
      </c>
      <c r="AZ116" s="366" t="s">
        <v>7</v>
      </c>
      <c r="BA116" s="366" t="s">
        <v>7</v>
      </c>
      <c r="BB116" s="366" t="s">
        <v>7</v>
      </c>
      <c r="BC116" s="366" t="s">
        <v>7</v>
      </c>
      <c r="BD116" s="366" t="s">
        <v>7</v>
      </c>
      <c r="BE116" s="366" t="s">
        <v>7</v>
      </c>
      <c r="BF116" s="366" t="s">
        <v>7</v>
      </c>
      <c r="BG116" s="366" t="s">
        <v>7</v>
      </c>
      <c r="BH116" s="366" t="s">
        <v>7</v>
      </c>
      <c r="BI116" s="366" t="s">
        <v>7</v>
      </c>
      <c r="BJ116" s="366" t="s">
        <v>7</v>
      </c>
      <c r="BK116" s="366" t="s">
        <v>7</v>
      </c>
      <c r="BL116" s="366" t="s">
        <v>7</v>
      </c>
      <c r="BM116" s="139">
        <f t="shared" si="20"/>
        <v>111</v>
      </c>
      <c r="BN116" s="199" t="str">
        <f t="shared" ca="1" si="14"/>
        <v>x</v>
      </c>
      <c r="BO116" s="199" t="str">
        <f t="shared" ca="1" si="15"/>
        <v>x</v>
      </c>
      <c r="BQ116" s="282" t="str">
        <f t="shared" si="21"/>
        <v>x</v>
      </c>
      <c r="BR116" s="282" t="str">
        <f t="shared" si="16"/>
        <v>x</v>
      </c>
      <c r="BS116" s="283" t="str">
        <f t="shared" ca="1" si="17"/>
        <v>x</v>
      </c>
      <c r="BT116" s="278" t="str">
        <f t="shared" si="13"/>
        <v>x</v>
      </c>
      <c r="BU116" s="278" t="str">
        <f t="shared" ca="1" si="18"/>
        <v>x</v>
      </c>
      <c r="BV116" s="278" t="str">
        <f t="shared" si="19"/>
        <v>x</v>
      </c>
    </row>
    <row r="117" spans="1:74" ht="13.5" thickBot="1" x14ac:dyDescent="0.25">
      <c r="A117" s="92" t="s">
        <v>70</v>
      </c>
      <c r="B117" s="128" t="s">
        <v>7</v>
      </c>
      <c r="C117" s="128" t="s">
        <v>7</v>
      </c>
      <c r="D117" s="375" t="s">
        <v>7</v>
      </c>
      <c r="E117" s="366" t="s">
        <v>7</v>
      </c>
      <c r="F117" s="366" t="s">
        <v>7</v>
      </c>
      <c r="G117" s="366" t="s">
        <v>7</v>
      </c>
      <c r="H117" s="366" t="s">
        <v>7</v>
      </c>
      <c r="I117" s="366" t="s">
        <v>7</v>
      </c>
      <c r="J117" s="366" t="s">
        <v>7</v>
      </c>
      <c r="K117" s="366" t="s">
        <v>7</v>
      </c>
      <c r="L117" s="366" t="s">
        <v>7</v>
      </c>
      <c r="M117" s="366" t="s">
        <v>7</v>
      </c>
      <c r="N117" s="366" t="s">
        <v>7</v>
      </c>
      <c r="O117" s="366" t="s">
        <v>7</v>
      </c>
      <c r="P117" s="366" t="s">
        <v>7</v>
      </c>
      <c r="Q117" s="366" t="s">
        <v>7</v>
      </c>
      <c r="R117" s="366" t="s">
        <v>7</v>
      </c>
      <c r="S117" s="366" t="s">
        <v>7</v>
      </c>
      <c r="T117" s="366" t="s">
        <v>7</v>
      </c>
      <c r="U117" s="366" t="s">
        <v>7</v>
      </c>
      <c r="V117" s="366" t="s">
        <v>7</v>
      </c>
      <c r="W117" s="366" t="s">
        <v>7</v>
      </c>
      <c r="X117" s="366" t="s">
        <v>7</v>
      </c>
      <c r="Y117" s="366" t="s">
        <v>7</v>
      </c>
      <c r="Z117" s="366" t="s">
        <v>7</v>
      </c>
      <c r="AA117" s="366" t="s">
        <v>7</v>
      </c>
      <c r="AB117" s="366" t="s">
        <v>7</v>
      </c>
      <c r="AC117" s="366" t="s">
        <v>7</v>
      </c>
      <c r="AD117" s="366" t="s">
        <v>7</v>
      </c>
      <c r="AE117" s="366" t="s">
        <v>7</v>
      </c>
      <c r="AF117" s="366" t="s">
        <v>7</v>
      </c>
      <c r="AG117" s="366" t="s">
        <v>7</v>
      </c>
      <c r="AH117" s="366" t="s">
        <v>7</v>
      </c>
      <c r="AI117" s="366" t="s">
        <v>7</v>
      </c>
      <c r="AJ117" s="366" t="s">
        <v>7</v>
      </c>
      <c r="AK117" s="366" t="s">
        <v>7</v>
      </c>
      <c r="AL117" s="366" t="s">
        <v>7</v>
      </c>
      <c r="AM117" s="366" t="s">
        <v>7</v>
      </c>
      <c r="AN117" s="366" t="s">
        <v>7</v>
      </c>
      <c r="AO117" s="366" t="s">
        <v>7</v>
      </c>
      <c r="AP117" s="366" t="s">
        <v>7</v>
      </c>
      <c r="AQ117" s="366" t="s">
        <v>7</v>
      </c>
      <c r="AR117" s="366" t="s">
        <v>7</v>
      </c>
      <c r="AS117" s="366" t="s">
        <v>7</v>
      </c>
      <c r="AT117" s="366" t="s">
        <v>7</v>
      </c>
      <c r="AU117" s="366" t="s">
        <v>7</v>
      </c>
      <c r="AV117" s="366" t="s">
        <v>7</v>
      </c>
      <c r="AW117" s="366" t="s">
        <v>7</v>
      </c>
      <c r="AX117" s="366" t="s">
        <v>7</v>
      </c>
      <c r="AY117" s="366" t="s">
        <v>7</v>
      </c>
      <c r="AZ117" s="366" t="s">
        <v>7</v>
      </c>
      <c r="BA117" s="366" t="s">
        <v>7</v>
      </c>
      <c r="BB117" s="366" t="s">
        <v>7</v>
      </c>
      <c r="BC117" s="366" t="s">
        <v>7</v>
      </c>
      <c r="BD117" s="366" t="s">
        <v>7</v>
      </c>
      <c r="BE117" s="366" t="s">
        <v>7</v>
      </c>
      <c r="BF117" s="366" t="s">
        <v>7</v>
      </c>
      <c r="BG117" s="366" t="s">
        <v>7</v>
      </c>
      <c r="BH117" s="366" t="s">
        <v>7</v>
      </c>
      <c r="BI117" s="366" t="s">
        <v>7</v>
      </c>
      <c r="BJ117" s="366" t="s">
        <v>7</v>
      </c>
      <c r="BK117" s="366" t="s">
        <v>7</v>
      </c>
      <c r="BL117" s="366" t="s">
        <v>7</v>
      </c>
      <c r="BM117" s="139">
        <f t="shared" si="20"/>
        <v>112</v>
      </c>
      <c r="BN117" s="199" t="str">
        <f t="shared" ca="1" si="14"/>
        <v>x</v>
      </c>
      <c r="BO117" s="199" t="str">
        <f t="shared" ca="1" si="15"/>
        <v>x</v>
      </c>
      <c r="BQ117" s="282" t="str">
        <f t="shared" si="21"/>
        <v>x</v>
      </c>
      <c r="BR117" s="282" t="str">
        <f t="shared" si="16"/>
        <v>x</v>
      </c>
      <c r="BS117" s="283" t="str">
        <f t="shared" ca="1" si="17"/>
        <v>x</v>
      </c>
      <c r="BT117" s="278" t="str">
        <f t="shared" si="13"/>
        <v>x</v>
      </c>
      <c r="BU117" s="278" t="str">
        <f t="shared" ca="1" si="18"/>
        <v>x</v>
      </c>
      <c r="BV117" s="278" t="str">
        <f t="shared" si="19"/>
        <v>x</v>
      </c>
    </row>
    <row r="118" spans="1:74" ht="13.5" thickBot="1" x14ac:dyDescent="0.25">
      <c r="A118" s="92" t="s">
        <v>70</v>
      </c>
      <c r="B118" s="128" t="s">
        <v>7</v>
      </c>
      <c r="C118" s="128" t="s">
        <v>7</v>
      </c>
      <c r="D118" s="375" t="s">
        <v>7</v>
      </c>
      <c r="E118" s="366" t="s">
        <v>7</v>
      </c>
      <c r="F118" s="366" t="s">
        <v>7</v>
      </c>
      <c r="G118" s="366" t="s">
        <v>7</v>
      </c>
      <c r="H118" s="366" t="s">
        <v>7</v>
      </c>
      <c r="I118" s="366" t="s">
        <v>7</v>
      </c>
      <c r="J118" s="366" t="s">
        <v>7</v>
      </c>
      <c r="K118" s="366" t="s">
        <v>7</v>
      </c>
      <c r="L118" s="366" t="s">
        <v>7</v>
      </c>
      <c r="M118" s="366" t="s">
        <v>7</v>
      </c>
      <c r="N118" s="366" t="s">
        <v>7</v>
      </c>
      <c r="O118" s="366" t="s">
        <v>7</v>
      </c>
      <c r="P118" s="366" t="s">
        <v>7</v>
      </c>
      <c r="Q118" s="366" t="s">
        <v>7</v>
      </c>
      <c r="R118" s="366" t="s">
        <v>7</v>
      </c>
      <c r="S118" s="366" t="s">
        <v>7</v>
      </c>
      <c r="T118" s="366" t="s">
        <v>7</v>
      </c>
      <c r="U118" s="366" t="s">
        <v>7</v>
      </c>
      <c r="V118" s="366" t="s">
        <v>7</v>
      </c>
      <c r="W118" s="366" t="s">
        <v>7</v>
      </c>
      <c r="X118" s="366" t="s">
        <v>7</v>
      </c>
      <c r="Y118" s="366" t="s">
        <v>7</v>
      </c>
      <c r="Z118" s="366" t="s">
        <v>7</v>
      </c>
      <c r="AA118" s="366" t="s">
        <v>7</v>
      </c>
      <c r="AB118" s="366" t="s">
        <v>7</v>
      </c>
      <c r="AC118" s="366" t="s">
        <v>7</v>
      </c>
      <c r="AD118" s="366" t="s">
        <v>7</v>
      </c>
      <c r="AE118" s="366" t="s">
        <v>7</v>
      </c>
      <c r="AF118" s="366" t="s">
        <v>7</v>
      </c>
      <c r="AG118" s="366" t="s">
        <v>7</v>
      </c>
      <c r="AH118" s="366" t="s">
        <v>7</v>
      </c>
      <c r="AI118" s="366" t="s">
        <v>7</v>
      </c>
      <c r="AJ118" s="366" t="s">
        <v>7</v>
      </c>
      <c r="AK118" s="366" t="s">
        <v>7</v>
      </c>
      <c r="AL118" s="366" t="s">
        <v>7</v>
      </c>
      <c r="AM118" s="366" t="s">
        <v>7</v>
      </c>
      <c r="AN118" s="366" t="s">
        <v>7</v>
      </c>
      <c r="AO118" s="366" t="s">
        <v>7</v>
      </c>
      <c r="AP118" s="366" t="s">
        <v>7</v>
      </c>
      <c r="AQ118" s="366" t="s">
        <v>7</v>
      </c>
      <c r="AR118" s="366" t="s">
        <v>7</v>
      </c>
      <c r="AS118" s="366" t="s">
        <v>7</v>
      </c>
      <c r="AT118" s="366" t="s">
        <v>7</v>
      </c>
      <c r="AU118" s="366" t="s">
        <v>7</v>
      </c>
      <c r="AV118" s="366" t="s">
        <v>7</v>
      </c>
      <c r="AW118" s="366" t="s">
        <v>7</v>
      </c>
      <c r="AX118" s="366" t="s">
        <v>7</v>
      </c>
      <c r="AY118" s="366" t="s">
        <v>7</v>
      </c>
      <c r="AZ118" s="366" t="s">
        <v>7</v>
      </c>
      <c r="BA118" s="366" t="s">
        <v>7</v>
      </c>
      <c r="BB118" s="366" t="s">
        <v>7</v>
      </c>
      <c r="BC118" s="366" t="s">
        <v>7</v>
      </c>
      <c r="BD118" s="366" t="s">
        <v>7</v>
      </c>
      <c r="BE118" s="366" t="s">
        <v>7</v>
      </c>
      <c r="BF118" s="366" t="s">
        <v>7</v>
      </c>
      <c r="BG118" s="366" t="s">
        <v>7</v>
      </c>
      <c r="BH118" s="366" t="s">
        <v>7</v>
      </c>
      <c r="BI118" s="366" t="s">
        <v>7</v>
      </c>
      <c r="BJ118" s="366" t="s">
        <v>7</v>
      </c>
      <c r="BK118" s="366" t="s">
        <v>7</v>
      </c>
      <c r="BL118" s="366" t="s">
        <v>7</v>
      </c>
      <c r="BM118" s="139">
        <f t="shared" si="20"/>
        <v>113</v>
      </c>
      <c r="BN118" s="199" t="str">
        <f t="shared" ca="1" si="14"/>
        <v>x</v>
      </c>
      <c r="BO118" s="199" t="str">
        <f t="shared" ca="1" si="15"/>
        <v>x</v>
      </c>
      <c r="BQ118" s="282" t="str">
        <f t="shared" si="21"/>
        <v>x</v>
      </c>
      <c r="BR118" s="282" t="str">
        <f t="shared" si="16"/>
        <v>x</v>
      </c>
      <c r="BS118" s="283" t="str">
        <f t="shared" ca="1" si="17"/>
        <v>x</v>
      </c>
      <c r="BT118" s="278" t="str">
        <f t="shared" si="13"/>
        <v>x</v>
      </c>
      <c r="BU118" s="278" t="str">
        <f t="shared" ca="1" si="18"/>
        <v>x</v>
      </c>
      <c r="BV118" s="278" t="str">
        <f t="shared" si="19"/>
        <v>x</v>
      </c>
    </row>
    <row r="119" spans="1:74" ht="13.5" thickBot="1" x14ac:dyDescent="0.25">
      <c r="A119" s="92" t="s">
        <v>70</v>
      </c>
      <c r="B119" s="128" t="s">
        <v>7</v>
      </c>
      <c r="C119" s="128" t="s">
        <v>7</v>
      </c>
      <c r="D119" s="375" t="s">
        <v>7</v>
      </c>
      <c r="E119" s="366" t="s">
        <v>7</v>
      </c>
      <c r="F119" s="366" t="s">
        <v>7</v>
      </c>
      <c r="G119" s="366" t="s">
        <v>7</v>
      </c>
      <c r="H119" s="366" t="s">
        <v>7</v>
      </c>
      <c r="I119" s="366" t="s">
        <v>7</v>
      </c>
      <c r="J119" s="366" t="s">
        <v>7</v>
      </c>
      <c r="K119" s="366" t="s">
        <v>7</v>
      </c>
      <c r="L119" s="366" t="s">
        <v>7</v>
      </c>
      <c r="M119" s="366" t="s">
        <v>7</v>
      </c>
      <c r="N119" s="366" t="s">
        <v>7</v>
      </c>
      <c r="O119" s="366" t="s">
        <v>7</v>
      </c>
      <c r="P119" s="366" t="s">
        <v>7</v>
      </c>
      <c r="Q119" s="366" t="s">
        <v>7</v>
      </c>
      <c r="R119" s="366" t="s">
        <v>7</v>
      </c>
      <c r="S119" s="366" t="s">
        <v>7</v>
      </c>
      <c r="T119" s="366" t="s">
        <v>7</v>
      </c>
      <c r="U119" s="366" t="s">
        <v>7</v>
      </c>
      <c r="V119" s="366" t="s">
        <v>7</v>
      </c>
      <c r="W119" s="366" t="s">
        <v>7</v>
      </c>
      <c r="X119" s="366" t="s">
        <v>7</v>
      </c>
      <c r="Y119" s="366" t="s">
        <v>7</v>
      </c>
      <c r="Z119" s="366" t="s">
        <v>7</v>
      </c>
      <c r="AA119" s="366" t="s">
        <v>7</v>
      </c>
      <c r="AB119" s="366" t="s">
        <v>7</v>
      </c>
      <c r="AC119" s="366" t="s">
        <v>7</v>
      </c>
      <c r="AD119" s="366" t="s">
        <v>7</v>
      </c>
      <c r="AE119" s="366" t="s">
        <v>7</v>
      </c>
      <c r="AF119" s="366" t="s">
        <v>7</v>
      </c>
      <c r="AG119" s="366" t="s">
        <v>7</v>
      </c>
      <c r="AH119" s="366" t="s">
        <v>7</v>
      </c>
      <c r="AI119" s="366" t="s">
        <v>7</v>
      </c>
      <c r="AJ119" s="366" t="s">
        <v>7</v>
      </c>
      <c r="AK119" s="366" t="s">
        <v>7</v>
      </c>
      <c r="AL119" s="366" t="s">
        <v>7</v>
      </c>
      <c r="AM119" s="366" t="s">
        <v>7</v>
      </c>
      <c r="AN119" s="366" t="s">
        <v>7</v>
      </c>
      <c r="AO119" s="366" t="s">
        <v>7</v>
      </c>
      <c r="AP119" s="366" t="s">
        <v>7</v>
      </c>
      <c r="AQ119" s="366" t="s">
        <v>7</v>
      </c>
      <c r="AR119" s="366" t="s">
        <v>7</v>
      </c>
      <c r="AS119" s="366" t="s">
        <v>7</v>
      </c>
      <c r="AT119" s="366" t="s">
        <v>7</v>
      </c>
      <c r="AU119" s="366" t="s">
        <v>7</v>
      </c>
      <c r="AV119" s="366" t="s">
        <v>7</v>
      </c>
      <c r="AW119" s="366" t="s">
        <v>7</v>
      </c>
      <c r="AX119" s="366" t="s">
        <v>7</v>
      </c>
      <c r="AY119" s="366" t="s">
        <v>7</v>
      </c>
      <c r="AZ119" s="366" t="s">
        <v>7</v>
      </c>
      <c r="BA119" s="366" t="s">
        <v>7</v>
      </c>
      <c r="BB119" s="366" t="s">
        <v>7</v>
      </c>
      <c r="BC119" s="366" t="s">
        <v>7</v>
      </c>
      <c r="BD119" s="366" t="s">
        <v>7</v>
      </c>
      <c r="BE119" s="366" t="s">
        <v>7</v>
      </c>
      <c r="BF119" s="366" t="s">
        <v>7</v>
      </c>
      <c r="BG119" s="366" t="s">
        <v>7</v>
      </c>
      <c r="BH119" s="366" t="s">
        <v>7</v>
      </c>
      <c r="BI119" s="366" t="s">
        <v>7</v>
      </c>
      <c r="BJ119" s="366" t="s">
        <v>7</v>
      </c>
      <c r="BK119" s="366" t="s">
        <v>7</v>
      </c>
      <c r="BL119" s="366" t="s">
        <v>7</v>
      </c>
      <c r="BM119" s="139">
        <f t="shared" si="20"/>
        <v>114</v>
      </c>
      <c r="BN119" s="199" t="str">
        <f t="shared" ca="1" si="14"/>
        <v>x</v>
      </c>
      <c r="BO119" s="199" t="str">
        <f t="shared" ca="1" si="15"/>
        <v>x</v>
      </c>
      <c r="BQ119" s="282" t="str">
        <f t="shared" si="21"/>
        <v>x</v>
      </c>
      <c r="BR119" s="282" t="str">
        <f t="shared" si="16"/>
        <v>x</v>
      </c>
      <c r="BS119" s="283" t="str">
        <f t="shared" ca="1" si="17"/>
        <v>x</v>
      </c>
      <c r="BT119" s="278" t="str">
        <f t="shared" si="13"/>
        <v>x</v>
      </c>
      <c r="BU119" s="278" t="str">
        <f t="shared" ca="1" si="18"/>
        <v>x</v>
      </c>
      <c r="BV119" s="278" t="str">
        <f t="shared" si="19"/>
        <v>x</v>
      </c>
    </row>
    <row r="120" spans="1:74" ht="13.5" thickBot="1" x14ac:dyDescent="0.25">
      <c r="A120" s="92" t="s">
        <v>70</v>
      </c>
      <c r="B120" s="128" t="s">
        <v>7</v>
      </c>
      <c r="C120" s="128" t="s">
        <v>7</v>
      </c>
      <c r="D120" s="375" t="s">
        <v>7</v>
      </c>
      <c r="E120" s="366" t="s">
        <v>7</v>
      </c>
      <c r="F120" s="366" t="s">
        <v>7</v>
      </c>
      <c r="G120" s="366" t="s">
        <v>7</v>
      </c>
      <c r="H120" s="366" t="s">
        <v>7</v>
      </c>
      <c r="I120" s="366" t="s">
        <v>7</v>
      </c>
      <c r="J120" s="366" t="s">
        <v>7</v>
      </c>
      <c r="K120" s="366" t="s">
        <v>7</v>
      </c>
      <c r="L120" s="366" t="s">
        <v>7</v>
      </c>
      <c r="M120" s="366" t="s">
        <v>7</v>
      </c>
      <c r="N120" s="366" t="s">
        <v>7</v>
      </c>
      <c r="O120" s="366" t="s">
        <v>7</v>
      </c>
      <c r="P120" s="366" t="s">
        <v>7</v>
      </c>
      <c r="Q120" s="366" t="s">
        <v>7</v>
      </c>
      <c r="R120" s="366" t="s">
        <v>7</v>
      </c>
      <c r="S120" s="366" t="s">
        <v>7</v>
      </c>
      <c r="T120" s="366" t="s">
        <v>7</v>
      </c>
      <c r="U120" s="366" t="s">
        <v>7</v>
      </c>
      <c r="V120" s="366" t="s">
        <v>7</v>
      </c>
      <c r="W120" s="366" t="s">
        <v>7</v>
      </c>
      <c r="X120" s="366" t="s">
        <v>7</v>
      </c>
      <c r="Y120" s="366" t="s">
        <v>7</v>
      </c>
      <c r="Z120" s="366" t="s">
        <v>7</v>
      </c>
      <c r="AA120" s="366" t="s">
        <v>7</v>
      </c>
      <c r="AB120" s="366" t="s">
        <v>7</v>
      </c>
      <c r="AC120" s="366" t="s">
        <v>7</v>
      </c>
      <c r="AD120" s="366" t="s">
        <v>7</v>
      </c>
      <c r="AE120" s="366" t="s">
        <v>7</v>
      </c>
      <c r="AF120" s="366" t="s">
        <v>7</v>
      </c>
      <c r="AG120" s="366" t="s">
        <v>7</v>
      </c>
      <c r="AH120" s="366" t="s">
        <v>7</v>
      </c>
      <c r="AI120" s="366" t="s">
        <v>7</v>
      </c>
      <c r="AJ120" s="366" t="s">
        <v>7</v>
      </c>
      <c r="AK120" s="366" t="s">
        <v>7</v>
      </c>
      <c r="AL120" s="366" t="s">
        <v>7</v>
      </c>
      <c r="AM120" s="366" t="s">
        <v>7</v>
      </c>
      <c r="AN120" s="366" t="s">
        <v>7</v>
      </c>
      <c r="AO120" s="366" t="s">
        <v>7</v>
      </c>
      <c r="AP120" s="366" t="s">
        <v>7</v>
      </c>
      <c r="AQ120" s="366" t="s">
        <v>7</v>
      </c>
      <c r="AR120" s="366" t="s">
        <v>7</v>
      </c>
      <c r="AS120" s="366" t="s">
        <v>7</v>
      </c>
      <c r="AT120" s="366" t="s">
        <v>7</v>
      </c>
      <c r="AU120" s="366" t="s">
        <v>7</v>
      </c>
      <c r="AV120" s="366" t="s">
        <v>7</v>
      </c>
      <c r="AW120" s="366" t="s">
        <v>7</v>
      </c>
      <c r="AX120" s="366" t="s">
        <v>7</v>
      </c>
      <c r="AY120" s="366" t="s">
        <v>7</v>
      </c>
      <c r="AZ120" s="366" t="s">
        <v>7</v>
      </c>
      <c r="BA120" s="366" t="s">
        <v>7</v>
      </c>
      <c r="BB120" s="366" t="s">
        <v>7</v>
      </c>
      <c r="BC120" s="366" t="s">
        <v>7</v>
      </c>
      <c r="BD120" s="366" t="s">
        <v>7</v>
      </c>
      <c r="BE120" s="366" t="s">
        <v>7</v>
      </c>
      <c r="BF120" s="366" t="s">
        <v>7</v>
      </c>
      <c r="BG120" s="366" t="s">
        <v>7</v>
      </c>
      <c r="BH120" s="366" t="s">
        <v>7</v>
      </c>
      <c r="BI120" s="366" t="s">
        <v>7</v>
      </c>
      <c r="BJ120" s="366" t="s">
        <v>7</v>
      </c>
      <c r="BK120" s="366" t="s">
        <v>7</v>
      </c>
      <c r="BL120" s="366" t="s">
        <v>7</v>
      </c>
      <c r="BM120" s="139">
        <f t="shared" si="20"/>
        <v>115</v>
      </c>
      <c r="BN120" s="199" t="str">
        <f t="shared" ca="1" si="14"/>
        <v>x</v>
      </c>
      <c r="BO120" s="199" t="str">
        <f t="shared" ca="1" si="15"/>
        <v>x</v>
      </c>
      <c r="BQ120" s="282" t="str">
        <f t="shared" si="21"/>
        <v>x</v>
      </c>
      <c r="BR120" s="282" t="str">
        <f t="shared" si="16"/>
        <v>x</v>
      </c>
      <c r="BS120" s="283" t="str">
        <f t="shared" ca="1" si="17"/>
        <v>x</v>
      </c>
      <c r="BT120" s="278" t="str">
        <f t="shared" si="13"/>
        <v>x</v>
      </c>
      <c r="BU120" s="278" t="str">
        <f t="shared" ca="1" si="18"/>
        <v>x</v>
      </c>
      <c r="BV120" s="278" t="str">
        <f t="shared" si="19"/>
        <v>x</v>
      </c>
    </row>
    <row r="121" spans="1:74" ht="13.5" thickBot="1" x14ac:dyDescent="0.25">
      <c r="A121" s="92" t="s">
        <v>70</v>
      </c>
      <c r="B121" s="128" t="s">
        <v>7</v>
      </c>
      <c r="C121" s="128" t="s">
        <v>7</v>
      </c>
      <c r="D121" s="375" t="s">
        <v>7</v>
      </c>
      <c r="E121" s="366" t="s">
        <v>7</v>
      </c>
      <c r="F121" s="366" t="s">
        <v>7</v>
      </c>
      <c r="G121" s="366" t="s">
        <v>7</v>
      </c>
      <c r="H121" s="366" t="s">
        <v>7</v>
      </c>
      <c r="I121" s="366" t="s">
        <v>7</v>
      </c>
      <c r="J121" s="366" t="s">
        <v>7</v>
      </c>
      <c r="K121" s="366" t="s">
        <v>7</v>
      </c>
      <c r="L121" s="366" t="s">
        <v>7</v>
      </c>
      <c r="M121" s="366" t="s">
        <v>7</v>
      </c>
      <c r="N121" s="366" t="s">
        <v>7</v>
      </c>
      <c r="O121" s="366" t="s">
        <v>7</v>
      </c>
      <c r="P121" s="366" t="s">
        <v>7</v>
      </c>
      <c r="Q121" s="366" t="s">
        <v>7</v>
      </c>
      <c r="R121" s="366" t="s">
        <v>7</v>
      </c>
      <c r="S121" s="366" t="s">
        <v>7</v>
      </c>
      <c r="T121" s="366" t="s">
        <v>7</v>
      </c>
      <c r="U121" s="366" t="s">
        <v>7</v>
      </c>
      <c r="V121" s="366" t="s">
        <v>7</v>
      </c>
      <c r="W121" s="366" t="s">
        <v>7</v>
      </c>
      <c r="X121" s="366" t="s">
        <v>7</v>
      </c>
      <c r="Y121" s="366" t="s">
        <v>7</v>
      </c>
      <c r="Z121" s="366" t="s">
        <v>7</v>
      </c>
      <c r="AA121" s="366" t="s">
        <v>7</v>
      </c>
      <c r="AB121" s="366" t="s">
        <v>7</v>
      </c>
      <c r="AC121" s="366" t="s">
        <v>7</v>
      </c>
      <c r="AD121" s="366" t="s">
        <v>7</v>
      </c>
      <c r="AE121" s="366" t="s">
        <v>7</v>
      </c>
      <c r="AF121" s="366" t="s">
        <v>7</v>
      </c>
      <c r="AG121" s="366" t="s">
        <v>7</v>
      </c>
      <c r="AH121" s="366" t="s">
        <v>7</v>
      </c>
      <c r="AI121" s="366" t="s">
        <v>7</v>
      </c>
      <c r="AJ121" s="366" t="s">
        <v>7</v>
      </c>
      <c r="AK121" s="366" t="s">
        <v>7</v>
      </c>
      <c r="AL121" s="366" t="s">
        <v>7</v>
      </c>
      <c r="AM121" s="366" t="s">
        <v>7</v>
      </c>
      <c r="AN121" s="366" t="s">
        <v>7</v>
      </c>
      <c r="AO121" s="366" t="s">
        <v>7</v>
      </c>
      <c r="AP121" s="366" t="s">
        <v>7</v>
      </c>
      <c r="AQ121" s="366" t="s">
        <v>7</v>
      </c>
      <c r="AR121" s="366" t="s">
        <v>7</v>
      </c>
      <c r="AS121" s="366" t="s">
        <v>7</v>
      </c>
      <c r="AT121" s="366" t="s">
        <v>7</v>
      </c>
      <c r="AU121" s="366" t="s">
        <v>7</v>
      </c>
      <c r="AV121" s="366" t="s">
        <v>7</v>
      </c>
      <c r="AW121" s="366" t="s">
        <v>7</v>
      </c>
      <c r="AX121" s="366" t="s">
        <v>7</v>
      </c>
      <c r="AY121" s="366" t="s">
        <v>7</v>
      </c>
      <c r="AZ121" s="366" t="s">
        <v>7</v>
      </c>
      <c r="BA121" s="366" t="s">
        <v>7</v>
      </c>
      <c r="BB121" s="366" t="s">
        <v>7</v>
      </c>
      <c r="BC121" s="366" t="s">
        <v>7</v>
      </c>
      <c r="BD121" s="366" t="s">
        <v>7</v>
      </c>
      <c r="BE121" s="366" t="s">
        <v>7</v>
      </c>
      <c r="BF121" s="366" t="s">
        <v>7</v>
      </c>
      <c r="BG121" s="366" t="s">
        <v>7</v>
      </c>
      <c r="BH121" s="366" t="s">
        <v>7</v>
      </c>
      <c r="BI121" s="366" t="s">
        <v>7</v>
      </c>
      <c r="BJ121" s="366" t="s">
        <v>7</v>
      </c>
      <c r="BK121" s="366" t="s">
        <v>7</v>
      </c>
      <c r="BL121" s="366" t="s">
        <v>7</v>
      </c>
      <c r="BM121" s="139">
        <f t="shared" si="20"/>
        <v>116</v>
      </c>
      <c r="BN121" s="199" t="str">
        <f t="shared" ca="1" si="14"/>
        <v>x</v>
      </c>
      <c r="BO121" s="199" t="str">
        <f t="shared" ca="1" si="15"/>
        <v>x</v>
      </c>
      <c r="BQ121" s="282" t="str">
        <f t="shared" si="21"/>
        <v>x</v>
      </c>
      <c r="BR121" s="282" t="str">
        <f t="shared" si="16"/>
        <v>x</v>
      </c>
      <c r="BS121" s="283" t="str">
        <f t="shared" ca="1" si="17"/>
        <v>x</v>
      </c>
      <c r="BT121" s="278" t="str">
        <f t="shared" si="13"/>
        <v>x</v>
      </c>
      <c r="BU121" s="278" t="str">
        <f t="shared" ca="1" si="18"/>
        <v>x</v>
      </c>
      <c r="BV121" s="278" t="str">
        <f t="shared" si="19"/>
        <v>x</v>
      </c>
    </row>
    <row r="122" spans="1:74" ht="13.5" thickBot="1" x14ac:dyDescent="0.25">
      <c r="A122" s="92" t="s">
        <v>70</v>
      </c>
      <c r="B122" s="128" t="s">
        <v>7</v>
      </c>
      <c r="C122" s="128" t="s">
        <v>7</v>
      </c>
      <c r="D122" s="375" t="s">
        <v>7</v>
      </c>
      <c r="E122" s="366" t="s">
        <v>7</v>
      </c>
      <c r="F122" s="366" t="s">
        <v>7</v>
      </c>
      <c r="G122" s="366" t="s">
        <v>7</v>
      </c>
      <c r="H122" s="366" t="s">
        <v>7</v>
      </c>
      <c r="I122" s="366" t="s">
        <v>7</v>
      </c>
      <c r="J122" s="366" t="s">
        <v>7</v>
      </c>
      <c r="K122" s="366" t="s">
        <v>7</v>
      </c>
      <c r="L122" s="366" t="s">
        <v>7</v>
      </c>
      <c r="M122" s="366" t="s">
        <v>7</v>
      </c>
      <c r="N122" s="366" t="s">
        <v>7</v>
      </c>
      <c r="O122" s="366" t="s">
        <v>7</v>
      </c>
      <c r="P122" s="366" t="s">
        <v>7</v>
      </c>
      <c r="Q122" s="366" t="s">
        <v>7</v>
      </c>
      <c r="R122" s="366" t="s">
        <v>7</v>
      </c>
      <c r="S122" s="366" t="s">
        <v>7</v>
      </c>
      <c r="T122" s="366" t="s">
        <v>7</v>
      </c>
      <c r="U122" s="366" t="s">
        <v>7</v>
      </c>
      <c r="V122" s="366" t="s">
        <v>7</v>
      </c>
      <c r="W122" s="366" t="s">
        <v>7</v>
      </c>
      <c r="X122" s="366" t="s">
        <v>7</v>
      </c>
      <c r="Y122" s="366" t="s">
        <v>7</v>
      </c>
      <c r="Z122" s="366" t="s">
        <v>7</v>
      </c>
      <c r="AA122" s="366" t="s">
        <v>7</v>
      </c>
      <c r="AB122" s="366" t="s">
        <v>7</v>
      </c>
      <c r="AC122" s="366" t="s">
        <v>7</v>
      </c>
      <c r="AD122" s="366" t="s">
        <v>7</v>
      </c>
      <c r="AE122" s="366" t="s">
        <v>7</v>
      </c>
      <c r="AF122" s="366" t="s">
        <v>7</v>
      </c>
      <c r="AG122" s="366" t="s">
        <v>7</v>
      </c>
      <c r="AH122" s="366" t="s">
        <v>7</v>
      </c>
      <c r="AI122" s="366" t="s">
        <v>7</v>
      </c>
      <c r="AJ122" s="366" t="s">
        <v>7</v>
      </c>
      <c r="AK122" s="366" t="s">
        <v>7</v>
      </c>
      <c r="AL122" s="366" t="s">
        <v>7</v>
      </c>
      <c r="AM122" s="366" t="s">
        <v>7</v>
      </c>
      <c r="AN122" s="366" t="s">
        <v>7</v>
      </c>
      <c r="AO122" s="366" t="s">
        <v>7</v>
      </c>
      <c r="AP122" s="366" t="s">
        <v>7</v>
      </c>
      <c r="AQ122" s="366" t="s">
        <v>7</v>
      </c>
      <c r="AR122" s="366" t="s">
        <v>7</v>
      </c>
      <c r="AS122" s="366" t="s">
        <v>7</v>
      </c>
      <c r="AT122" s="366" t="s">
        <v>7</v>
      </c>
      <c r="AU122" s="366" t="s">
        <v>7</v>
      </c>
      <c r="AV122" s="366" t="s">
        <v>7</v>
      </c>
      <c r="AW122" s="366" t="s">
        <v>7</v>
      </c>
      <c r="AX122" s="366" t="s">
        <v>7</v>
      </c>
      <c r="AY122" s="366" t="s">
        <v>7</v>
      </c>
      <c r="AZ122" s="366" t="s">
        <v>7</v>
      </c>
      <c r="BA122" s="366" t="s">
        <v>7</v>
      </c>
      <c r="BB122" s="366" t="s">
        <v>7</v>
      </c>
      <c r="BC122" s="366" t="s">
        <v>7</v>
      </c>
      <c r="BD122" s="366" t="s">
        <v>7</v>
      </c>
      <c r="BE122" s="366" t="s">
        <v>7</v>
      </c>
      <c r="BF122" s="366" t="s">
        <v>7</v>
      </c>
      <c r="BG122" s="366" t="s">
        <v>7</v>
      </c>
      <c r="BH122" s="366" t="s">
        <v>7</v>
      </c>
      <c r="BI122" s="366" t="s">
        <v>7</v>
      </c>
      <c r="BJ122" s="366" t="s">
        <v>7</v>
      </c>
      <c r="BK122" s="366" t="s">
        <v>7</v>
      </c>
      <c r="BL122" s="366" t="s">
        <v>7</v>
      </c>
      <c r="BM122" s="139">
        <f t="shared" si="20"/>
        <v>117</v>
      </c>
      <c r="BN122" s="199" t="str">
        <f t="shared" ca="1" si="14"/>
        <v>x</v>
      </c>
      <c r="BO122" s="199" t="str">
        <f t="shared" ca="1" si="15"/>
        <v>x</v>
      </c>
      <c r="BQ122" s="282" t="str">
        <f t="shared" si="21"/>
        <v>x</v>
      </c>
      <c r="BR122" s="282" t="str">
        <f t="shared" si="16"/>
        <v>x</v>
      </c>
      <c r="BS122" s="283" t="str">
        <f t="shared" ca="1" si="17"/>
        <v>x</v>
      </c>
      <c r="BT122" s="278" t="str">
        <f t="shared" si="13"/>
        <v>x</v>
      </c>
      <c r="BU122" s="278" t="str">
        <f t="shared" ca="1" si="18"/>
        <v>x</v>
      </c>
      <c r="BV122" s="278" t="str">
        <f t="shared" si="19"/>
        <v>x</v>
      </c>
    </row>
    <row r="123" spans="1:74" ht="13.5" thickBot="1" x14ac:dyDescent="0.25">
      <c r="A123" s="92" t="s">
        <v>70</v>
      </c>
      <c r="B123" s="128" t="s">
        <v>7</v>
      </c>
      <c r="C123" s="128" t="s">
        <v>7</v>
      </c>
      <c r="D123" s="375" t="s">
        <v>7</v>
      </c>
      <c r="E123" s="366" t="s">
        <v>7</v>
      </c>
      <c r="F123" s="366" t="s">
        <v>7</v>
      </c>
      <c r="G123" s="366" t="s">
        <v>7</v>
      </c>
      <c r="H123" s="366" t="s">
        <v>7</v>
      </c>
      <c r="I123" s="366" t="s">
        <v>7</v>
      </c>
      <c r="J123" s="366" t="s">
        <v>7</v>
      </c>
      <c r="K123" s="366" t="s">
        <v>7</v>
      </c>
      <c r="L123" s="366" t="s">
        <v>7</v>
      </c>
      <c r="M123" s="366" t="s">
        <v>7</v>
      </c>
      <c r="N123" s="366" t="s">
        <v>7</v>
      </c>
      <c r="O123" s="366" t="s">
        <v>7</v>
      </c>
      <c r="P123" s="366" t="s">
        <v>7</v>
      </c>
      <c r="Q123" s="366" t="s">
        <v>7</v>
      </c>
      <c r="R123" s="366" t="s">
        <v>7</v>
      </c>
      <c r="S123" s="366" t="s">
        <v>7</v>
      </c>
      <c r="T123" s="366" t="s">
        <v>7</v>
      </c>
      <c r="U123" s="366" t="s">
        <v>7</v>
      </c>
      <c r="V123" s="366" t="s">
        <v>7</v>
      </c>
      <c r="W123" s="366" t="s">
        <v>7</v>
      </c>
      <c r="X123" s="366" t="s">
        <v>7</v>
      </c>
      <c r="Y123" s="366" t="s">
        <v>7</v>
      </c>
      <c r="Z123" s="366" t="s">
        <v>7</v>
      </c>
      <c r="AA123" s="366" t="s">
        <v>7</v>
      </c>
      <c r="AB123" s="366" t="s">
        <v>7</v>
      </c>
      <c r="AC123" s="366" t="s">
        <v>7</v>
      </c>
      <c r="AD123" s="366" t="s">
        <v>7</v>
      </c>
      <c r="AE123" s="366" t="s">
        <v>7</v>
      </c>
      <c r="AF123" s="366" t="s">
        <v>7</v>
      </c>
      <c r="AG123" s="366" t="s">
        <v>7</v>
      </c>
      <c r="AH123" s="366" t="s">
        <v>7</v>
      </c>
      <c r="AI123" s="366" t="s">
        <v>7</v>
      </c>
      <c r="AJ123" s="366" t="s">
        <v>7</v>
      </c>
      <c r="AK123" s="366" t="s">
        <v>7</v>
      </c>
      <c r="AL123" s="366" t="s">
        <v>7</v>
      </c>
      <c r="AM123" s="366" t="s">
        <v>7</v>
      </c>
      <c r="AN123" s="366" t="s">
        <v>7</v>
      </c>
      <c r="AO123" s="366" t="s">
        <v>7</v>
      </c>
      <c r="AP123" s="366" t="s">
        <v>7</v>
      </c>
      <c r="AQ123" s="366" t="s">
        <v>7</v>
      </c>
      <c r="AR123" s="366" t="s">
        <v>7</v>
      </c>
      <c r="AS123" s="366" t="s">
        <v>7</v>
      </c>
      <c r="AT123" s="366" t="s">
        <v>7</v>
      </c>
      <c r="AU123" s="366" t="s">
        <v>7</v>
      </c>
      <c r="AV123" s="366" t="s">
        <v>7</v>
      </c>
      <c r="AW123" s="366" t="s">
        <v>7</v>
      </c>
      <c r="AX123" s="366" t="s">
        <v>7</v>
      </c>
      <c r="AY123" s="366" t="s">
        <v>7</v>
      </c>
      <c r="AZ123" s="366" t="s">
        <v>7</v>
      </c>
      <c r="BA123" s="366" t="s">
        <v>7</v>
      </c>
      <c r="BB123" s="366" t="s">
        <v>7</v>
      </c>
      <c r="BC123" s="366" t="s">
        <v>7</v>
      </c>
      <c r="BD123" s="366" t="s">
        <v>7</v>
      </c>
      <c r="BE123" s="366" t="s">
        <v>7</v>
      </c>
      <c r="BF123" s="366" t="s">
        <v>7</v>
      </c>
      <c r="BG123" s="366" t="s">
        <v>7</v>
      </c>
      <c r="BH123" s="366" t="s">
        <v>7</v>
      </c>
      <c r="BI123" s="366" t="s">
        <v>7</v>
      </c>
      <c r="BJ123" s="366" t="s">
        <v>7</v>
      </c>
      <c r="BK123" s="366" t="s">
        <v>7</v>
      </c>
      <c r="BL123" s="366" t="s">
        <v>7</v>
      </c>
      <c r="BM123" s="139">
        <f t="shared" si="20"/>
        <v>118</v>
      </c>
      <c r="BN123" s="199" t="str">
        <f t="shared" ca="1" si="14"/>
        <v>x</v>
      </c>
      <c r="BO123" s="199" t="str">
        <f t="shared" ca="1" si="15"/>
        <v>x</v>
      </c>
      <c r="BQ123" s="282" t="str">
        <f t="shared" si="21"/>
        <v>x</v>
      </c>
      <c r="BR123" s="282" t="str">
        <f t="shared" si="16"/>
        <v>x</v>
      </c>
      <c r="BS123" s="283" t="str">
        <f t="shared" ca="1" si="17"/>
        <v>x</v>
      </c>
      <c r="BT123" s="278" t="str">
        <f t="shared" si="13"/>
        <v>x</v>
      </c>
      <c r="BU123" s="278" t="str">
        <f t="shared" ca="1" si="18"/>
        <v>x</v>
      </c>
      <c r="BV123" s="278" t="str">
        <f t="shared" si="19"/>
        <v>x</v>
      </c>
    </row>
    <row r="124" spans="1:74" ht="13.5" thickBot="1" x14ac:dyDescent="0.25">
      <c r="A124" s="92" t="s">
        <v>70</v>
      </c>
      <c r="B124" s="128" t="s">
        <v>7</v>
      </c>
      <c r="C124" s="128" t="s">
        <v>7</v>
      </c>
      <c r="D124" s="375" t="s">
        <v>7</v>
      </c>
      <c r="E124" s="366" t="s">
        <v>7</v>
      </c>
      <c r="F124" s="366" t="s">
        <v>7</v>
      </c>
      <c r="G124" s="366" t="s">
        <v>7</v>
      </c>
      <c r="H124" s="366" t="s">
        <v>7</v>
      </c>
      <c r="I124" s="366" t="s">
        <v>7</v>
      </c>
      <c r="J124" s="366" t="s">
        <v>7</v>
      </c>
      <c r="K124" s="366" t="s">
        <v>7</v>
      </c>
      <c r="L124" s="366" t="s">
        <v>7</v>
      </c>
      <c r="M124" s="366" t="s">
        <v>7</v>
      </c>
      <c r="N124" s="366" t="s">
        <v>7</v>
      </c>
      <c r="O124" s="366" t="s">
        <v>7</v>
      </c>
      <c r="P124" s="366" t="s">
        <v>7</v>
      </c>
      <c r="Q124" s="366" t="s">
        <v>7</v>
      </c>
      <c r="R124" s="366" t="s">
        <v>7</v>
      </c>
      <c r="S124" s="366" t="s">
        <v>7</v>
      </c>
      <c r="T124" s="366" t="s">
        <v>7</v>
      </c>
      <c r="U124" s="366" t="s">
        <v>7</v>
      </c>
      <c r="V124" s="366" t="s">
        <v>7</v>
      </c>
      <c r="W124" s="366" t="s">
        <v>7</v>
      </c>
      <c r="X124" s="366" t="s">
        <v>7</v>
      </c>
      <c r="Y124" s="366" t="s">
        <v>7</v>
      </c>
      <c r="Z124" s="366" t="s">
        <v>7</v>
      </c>
      <c r="AA124" s="366" t="s">
        <v>7</v>
      </c>
      <c r="AB124" s="366" t="s">
        <v>7</v>
      </c>
      <c r="AC124" s="366" t="s">
        <v>7</v>
      </c>
      <c r="AD124" s="366" t="s">
        <v>7</v>
      </c>
      <c r="AE124" s="366" t="s">
        <v>7</v>
      </c>
      <c r="AF124" s="366" t="s">
        <v>7</v>
      </c>
      <c r="AG124" s="366" t="s">
        <v>7</v>
      </c>
      <c r="AH124" s="366" t="s">
        <v>7</v>
      </c>
      <c r="AI124" s="366" t="s">
        <v>7</v>
      </c>
      <c r="AJ124" s="366" t="s">
        <v>7</v>
      </c>
      <c r="AK124" s="366" t="s">
        <v>7</v>
      </c>
      <c r="AL124" s="366" t="s">
        <v>7</v>
      </c>
      <c r="AM124" s="366" t="s">
        <v>7</v>
      </c>
      <c r="AN124" s="366" t="s">
        <v>7</v>
      </c>
      <c r="AO124" s="366" t="s">
        <v>7</v>
      </c>
      <c r="AP124" s="366" t="s">
        <v>7</v>
      </c>
      <c r="AQ124" s="366" t="s">
        <v>7</v>
      </c>
      <c r="AR124" s="366" t="s">
        <v>7</v>
      </c>
      <c r="AS124" s="366" t="s">
        <v>7</v>
      </c>
      <c r="AT124" s="366" t="s">
        <v>7</v>
      </c>
      <c r="AU124" s="366" t="s">
        <v>7</v>
      </c>
      <c r="AV124" s="366" t="s">
        <v>7</v>
      </c>
      <c r="AW124" s="366" t="s">
        <v>7</v>
      </c>
      <c r="AX124" s="366" t="s">
        <v>7</v>
      </c>
      <c r="AY124" s="366" t="s">
        <v>7</v>
      </c>
      <c r="AZ124" s="366" t="s">
        <v>7</v>
      </c>
      <c r="BA124" s="366" t="s">
        <v>7</v>
      </c>
      <c r="BB124" s="366" t="s">
        <v>7</v>
      </c>
      <c r="BC124" s="366" t="s">
        <v>7</v>
      </c>
      <c r="BD124" s="366" t="s">
        <v>7</v>
      </c>
      <c r="BE124" s="366" t="s">
        <v>7</v>
      </c>
      <c r="BF124" s="366" t="s">
        <v>7</v>
      </c>
      <c r="BG124" s="366" t="s">
        <v>7</v>
      </c>
      <c r="BH124" s="366" t="s">
        <v>7</v>
      </c>
      <c r="BI124" s="366" t="s">
        <v>7</v>
      </c>
      <c r="BJ124" s="366" t="s">
        <v>7</v>
      </c>
      <c r="BK124" s="366" t="s">
        <v>7</v>
      </c>
      <c r="BL124" s="366" t="s">
        <v>7</v>
      </c>
      <c r="BM124" s="139">
        <f t="shared" si="20"/>
        <v>119</v>
      </c>
      <c r="BN124" s="199" t="str">
        <f t="shared" ca="1" si="14"/>
        <v>x</v>
      </c>
      <c r="BO124" s="199" t="str">
        <f t="shared" ca="1" si="15"/>
        <v>x</v>
      </c>
      <c r="BQ124" s="282" t="str">
        <f t="shared" si="21"/>
        <v>x</v>
      </c>
      <c r="BR124" s="282" t="str">
        <f t="shared" si="16"/>
        <v>x</v>
      </c>
      <c r="BS124" s="283" t="str">
        <f t="shared" ca="1" si="17"/>
        <v>x</v>
      </c>
      <c r="BT124" s="278" t="str">
        <f t="shared" si="13"/>
        <v>x</v>
      </c>
      <c r="BU124" s="278" t="str">
        <f t="shared" ca="1" si="18"/>
        <v>x</v>
      </c>
      <c r="BV124" s="278" t="str">
        <f t="shared" si="19"/>
        <v>x</v>
      </c>
    </row>
    <row r="125" spans="1:74" ht="13.5" thickBot="1" x14ac:dyDescent="0.25">
      <c r="A125" s="92" t="s">
        <v>70</v>
      </c>
      <c r="B125" s="128" t="s">
        <v>7</v>
      </c>
      <c r="C125" s="128" t="s">
        <v>7</v>
      </c>
      <c r="D125" s="375" t="s">
        <v>7</v>
      </c>
      <c r="E125" s="366" t="s">
        <v>7</v>
      </c>
      <c r="F125" s="366" t="s">
        <v>7</v>
      </c>
      <c r="G125" s="366" t="s">
        <v>7</v>
      </c>
      <c r="H125" s="366" t="s">
        <v>7</v>
      </c>
      <c r="I125" s="366" t="s">
        <v>7</v>
      </c>
      <c r="J125" s="366" t="s">
        <v>7</v>
      </c>
      <c r="K125" s="366" t="s">
        <v>7</v>
      </c>
      <c r="L125" s="366" t="s">
        <v>7</v>
      </c>
      <c r="M125" s="366" t="s">
        <v>7</v>
      </c>
      <c r="N125" s="366" t="s">
        <v>7</v>
      </c>
      <c r="O125" s="366" t="s">
        <v>7</v>
      </c>
      <c r="P125" s="366" t="s">
        <v>7</v>
      </c>
      <c r="Q125" s="366" t="s">
        <v>7</v>
      </c>
      <c r="R125" s="366" t="s">
        <v>7</v>
      </c>
      <c r="S125" s="366" t="s">
        <v>7</v>
      </c>
      <c r="T125" s="366" t="s">
        <v>7</v>
      </c>
      <c r="U125" s="366" t="s">
        <v>7</v>
      </c>
      <c r="V125" s="366" t="s">
        <v>7</v>
      </c>
      <c r="W125" s="366" t="s">
        <v>7</v>
      </c>
      <c r="X125" s="366" t="s">
        <v>7</v>
      </c>
      <c r="Y125" s="366" t="s">
        <v>7</v>
      </c>
      <c r="Z125" s="366" t="s">
        <v>7</v>
      </c>
      <c r="AA125" s="366" t="s">
        <v>7</v>
      </c>
      <c r="AB125" s="366" t="s">
        <v>7</v>
      </c>
      <c r="AC125" s="366" t="s">
        <v>7</v>
      </c>
      <c r="AD125" s="366" t="s">
        <v>7</v>
      </c>
      <c r="AE125" s="366" t="s">
        <v>7</v>
      </c>
      <c r="AF125" s="366" t="s">
        <v>7</v>
      </c>
      <c r="AG125" s="366" t="s">
        <v>7</v>
      </c>
      <c r="AH125" s="366" t="s">
        <v>7</v>
      </c>
      <c r="AI125" s="366" t="s">
        <v>7</v>
      </c>
      <c r="AJ125" s="366" t="s">
        <v>7</v>
      </c>
      <c r="AK125" s="366" t="s">
        <v>7</v>
      </c>
      <c r="AL125" s="366" t="s">
        <v>7</v>
      </c>
      <c r="AM125" s="366" t="s">
        <v>7</v>
      </c>
      <c r="AN125" s="366" t="s">
        <v>7</v>
      </c>
      <c r="AO125" s="366" t="s">
        <v>7</v>
      </c>
      <c r="AP125" s="366" t="s">
        <v>7</v>
      </c>
      <c r="AQ125" s="366" t="s">
        <v>7</v>
      </c>
      <c r="AR125" s="366" t="s">
        <v>7</v>
      </c>
      <c r="AS125" s="366" t="s">
        <v>7</v>
      </c>
      <c r="AT125" s="366" t="s">
        <v>7</v>
      </c>
      <c r="AU125" s="366" t="s">
        <v>7</v>
      </c>
      <c r="AV125" s="366" t="s">
        <v>7</v>
      </c>
      <c r="AW125" s="366" t="s">
        <v>7</v>
      </c>
      <c r="AX125" s="366" t="s">
        <v>7</v>
      </c>
      <c r="AY125" s="366" t="s">
        <v>7</v>
      </c>
      <c r="AZ125" s="366" t="s">
        <v>7</v>
      </c>
      <c r="BA125" s="366" t="s">
        <v>7</v>
      </c>
      <c r="BB125" s="366" t="s">
        <v>7</v>
      </c>
      <c r="BC125" s="366" t="s">
        <v>7</v>
      </c>
      <c r="BD125" s="366" t="s">
        <v>7</v>
      </c>
      <c r="BE125" s="366" t="s">
        <v>7</v>
      </c>
      <c r="BF125" s="366" t="s">
        <v>7</v>
      </c>
      <c r="BG125" s="366" t="s">
        <v>7</v>
      </c>
      <c r="BH125" s="366" t="s">
        <v>7</v>
      </c>
      <c r="BI125" s="366" t="s">
        <v>7</v>
      </c>
      <c r="BJ125" s="366" t="s">
        <v>7</v>
      </c>
      <c r="BK125" s="366" t="s">
        <v>7</v>
      </c>
      <c r="BL125" s="366" t="s">
        <v>7</v>
      </c>
      <c r="BM125" s="139">
        <f t="shared" si="20"/>
        <v>120</v>
      </c>
      <c r="BN125" s="199" t="str">
        <f t="shared" ca="1" si="14"/>
        <v>x</v>
      </c>
      <c r="BO125" s="199" t="str">
        <f t="shared" ca="1" si="15"/>
        <v>x</v>
      </c>
      <c r="BQ125" s="282" t="str">
        <f t="shared" si="21"/>
        <v>x</v>
      </c>
      <c r="BR125" s="282" t="str">
        <f t="shared" si="16"/>
        <v>x</v>
      </c>
      <c r="BS125" s="283" t="str">
        <f t="shared" ca="1" si="17"/>
        <v>x</v>
      </c>
      <c r="BT125" s="278" t="str">
        <f t="shared" si="13"/>
        <v>x</v>
      </c>
      <c r="BU125" s="278" t="str">
        <f t="shared" ca="1" si="18"/>
        <v>x</v>
      </c>
      <c r="BV125" s="278" t="str">
        <f t="shared" si="19"/>
        <v>x</v>
      </c>
    </row>
    <row r="126" spans="1:74" ht="13.5" thickBot="1" x14ac:dyDescent="0.25">
      <c r="A126" s="92" t="s">
        <v>70</v>
      </c>
      <c r="B126" s="128" t="s">
        <v>7</v>
      </c>
      <c r="C126" s="128" t="s">
        <v>7</v>
      </c>
      <c r="D126" s="375" t="s">
        <v>7</v>
      </c>
      <c r="E126" s="366" t="s">
        <v>7</v>
      </c>
      <c r="F126" s="366" t="s">
        <v>7</v>
      </c>
      <c r="G126" s="366" t="s">
        <v>7</v>
      </c>
      <c r="H126" s="366" t="s">
        <v>7</v>
      </c>
      <c r="I126" s="366" t="s">
        <v>7</v>
      </c>
      <c r="J126" s="366" t="s">
        <v>7</v>
      </c>
      <c r="K126" s="366" t="s">
        <v>7</v>
      </c>
      <c r="L126" s="366" t="s">
        <v>7</v>
      </c>
      <c r="M126" s="366" t="s">
        <v>7</v>
      </c>
      <c r="N126" s="366" t="s">
        <v>7</v>
      </c>
      <c r="O126" s="366" t="s">
        <v>7</v>
      </c>
      <c r="P126" s="366" t="s">
        <v>7</v>
      </c>
      <c r="Q126" s="366" t="s">
        <v>7</v>
      </c>
      <c r="R126" s="366" t="s">
        <v>7</v>
      </c>
      <c r="S126" s="366" t="s">
        <v>7</v>
      </c>
      <c r="T126" s="366" t="s">
        <v>7</v>
      </c>
      <c r="U126" s="366" t="s">
        <v>7</v>
      </c>
      <c r="V126" s="366" t="s">
        <v>7</v>
      </c>
      <c r="W126" s="366" t="s">
        <v>7</v>
      </c>
      <c r="X126" s="366" t="s">
        <v>7</v>
      </c>
      <c r="Y126" s="366" t="s">
        <v>7</v>
      </c>
      <c r="Z126" s="366" t="s">
        <v>7</v>
      </c>
      <c r="AA126" s="366" t="s">
        <v>7</v>
      </c>
      <c r="AB126" s="366" t="s">
        <v>7</v>
      </c>
      <c r="AC126" s="366" t="s">
        <v>7</v>
      </c>
      <c r="AD126" s="366" t="s">
        <v>7</v>
      </c>
      <c r="AE126" s="366" t="s">
        <v>7</v>
      </c>
      <c r="AF126" s="366" t="s">
        <v>7</v>
      </c>
      <c r="AG126" s="366" t="s">
        <v>7</v>
      </c>
      <c r="AH126" s="366" t="s">
        <v>7</v>
      </c>
      <c r="AI126" s="366" t="s">
        <v>7</v>
      </c>
      <c r="AJ126" s="366" t="s">
        <v>7</v>
      </c>
      <c r="AK126" s="366" t="s">
        <v>7</v>
      </c>
      <c r="AL126" s="366" t="s">
        <v>7</v>
      </c>
      <c r="AM126" s="366" t="s">
        <v>7</v>
      </c>
      <c r="AN126" s="366" t="s">
        <v>7</v>
      </c>
      <c r="AO126" s="366" t="s">
        <v>7</v>
      </c>
      <c r="AP126" s="366" t="s">
        <v>7</v>
      </c>
      <c r="AQ126" s="366" t="s">
        <v>7</v>
      </c>
      <c r="AR126" s="366" t="s">
        <v>7</v>
      </c>
      <c r="AS126" s="366" t="s">
        <v>7</v>
      </c>
      <c r="AT126" s="366" t="s">
        <v>7</v>
      </c>
      <c r="AU126" s="366" t="s">
        <v>7</v>
      </c>
      <c r="AV126" s="366" t="s">
        <v>7</v>
      </c>
      <c r="AW126" s="366" t="s">
        <v>7</v>
      </c>
      <c r="AX126" s="366" t="s">
        <v>7</v>
      </c>
      <c r="AY126" s="366" t="s">
        <v>7</v>
      </c>
      <c r="AZ126" s="366" t="s">
        <v>7</v>
      </c>
      <c r="BA126" s="366" t="s">
        <v>7</v>
      </c>
      <c r="BB126" s="366" t="s">
        <v>7</v>
      </c>
      <c r="BC126" s="366" t="s">
        <v>7</v>
      </c>
      <c r="BD126" s="366" t="s">
        <v>7</v>
      </c>
      <c r="BE126" s="366" t="s">
        <v>7</v>
      </c>
      <c r="BF126" s="366" t="s">
        <v>7</v>
      </c>
      <c r="BG126" s="366" t="s">
        <v>7</v>
      </c>
      <c r="BH126" s="366" t="s">
        <v>7</v>
      </c>
      <c r="BI126" s="366" t="s">
        <v>7</v>
      </c>
      <c r="BJ126" s="366" t="s">
        <v>7</v>
      </c>
      <c r="BK126" s="366" t="s">
        <v>7</v>
      </c>
      <c r="BL126" s="366" t="s">
        <v>7</v>
      </c>
      <c r="BM126" s="139">
        <f t="shared" si="20"/>
        <v>121</v>
      </c>
      <c r="BN126" s="199" t="str">
        <f t="shared" ca="1" si="14"/>
        <v>x</v>
      </c>
      <c r="BO126" s="199" t="str">
        <f t="shared" ca="1" si="15"/>
        <v>x</v>
      </c>
      <c r="BQ126" s="282" t="str">
        <f t="shared" si="21"/>
        <v>x</v>
      </c>
      <c r="BR126" s="282" t="str">
        <f t="shared" si="16"/>
        <v>x</v>
      </c>
      <c r="BS126" s="283" t="str">
        <f t="shared" ca="1" si="17"/>
        <v>x</v>
      </c>
      <c r="BT126" s="278" t="str">
        <f t="shared" si="13"/>
        <v>x</v>
      </c>
      <c r="BU126" s="278" t="str">
        <f t="shared" ca="1" si="18"/>
        <v>x</v>
      </c>
      <c r="BV126" s="278" t="str">
        <f t="shared" si="19"/>
        <v>x</v>
      </c>
    </row>
    <row r="127" spans="1:74" ht="13.5" thickBot="1" x14ac:dyDescent="0.25">
      <c r="A127" s="92" t="s">
        <v>70</v>
      </c>
      <c r="B127" s="128" t="s">
        <v>7</v>
      </c>
      <c r="C127" s="128" t="s">
        <v>7</v>
      </c>
      <c r="D127" s="375" t="s">
        <v>7</v>
      </c>
      <c r="E127" s="366" t="s">
        <v>7</v>
      </c>
      <c r="F127" s="366" t="s">
        <v>7</v>
      </c>
      <c r="G127" s="366" t="s">
        <v>7</v>
      </c>
      <c r="H127" s="366" t="s">
        <v>7</v>
      </c>
      <c r="I127" s="366" t="s">
        <v>7</v>
      </c>
      <c r="J127" s="366" t="s">
        <v>7</v>
      </c>
      <c r="K127" s="366" t="s">
        <v>7</v>
      </c>
      <c r="L127" s="366" t="s">
        <v>7</v>
      </c>
      <c r="M127" s="366" t="s">
        <v>7</v>
      </c>
      <c r="N127" s="366" t="s">
        <v>7</v>
      </c>
      <c r="O127" s="366" t="s">
        <v>7</v>
      </c>
      <c r="P127" s="366" t="s">
        <v>7</v>
      </c>
      <c r="Q127" s="366" t="s">
        <v>7</v>
      </c>
      <c r="R127" s="366" t="s">
        <v>7</v>
      </c>
      <c r="S127" s="366" t="s">
        <v>7</v>
      </c>
      <c r="T127" s="366" t="s">
        <v>7</v>
      </c>
      <c r="U127" s="366" t="s">
        <v>7</v>
      </c>
      <c r="V127" s="366" t="s">
        <v>7</v>
      </c>
      <c r="W127" s="366" t="s">
        <v>7</v>
      </c>
      <c r="X127" s="366" t="s">
        <v>7</v>
      </c>
      <c r="Y127" s="366" t="s">
        <v>7</v>
      </c>
      <c r="Z127" s="366" t="s">
        <v>7</v>
      </c>
      <c r="AA127" s="366" t="s">
        <v>7</v>
      </c>
      <c r="AB127" s="366" t="s">
        <v>7</v>
      </c>
      <c r="AC127" s="366" t="s">
        <v>7</v>
      </c>
      <c r="AD127" s="366" t="s">
        <v>7</v>
      </c>
      <c r="AE127" s="366" t="s">
        <v>7</v>
      </c>
      <c r="AF127" s="366" t="s">
        <v>7</v>
      </c>
      <c r="AG127" s="366" t="s">
        <v>7</v>
      </c>
      <c r="AH127" s="366" t="s">
        <v>7</v>
      </c>
      <c r="AI127" s="366" t="s">
        <v>7</v>
      </c>
      <c r="AJ127" s="366" t="s">
        <v>7</v>
      </c>
      <c r="AK127" s="366" t="s">
        <v>7</v>
      </c>
      <c r="AL127" s="366" t="s">
        <v>7</v>
      </c>
      <c r="AM127" s="366" t="s">
        <v>7</v>
      </c>
      <c r="AN127" s="366" t="s">
        <v>7</v>
      </c>
      <c r="AO127" s="366" t="s">
        <v>7</v>
      </c>
      <c r="AP127" s="366" t="s">
        <v>7</v>
      </c>
      <c r="AQ127" s="366" t="s">
        <v>7</v>
      </c>
      <c r="AR127" s="366" t="s">
        <v>7</v>
      </c>
      <c r="AS127" s="366" t="s">
        <v>7</v>
      </c>
      <c r="AT127" s="366" t="s">
        <v>7</v>
      </c>
      <c r="AU127" s="366" t="s">
        <v>7</v>
      </c>
      <c r="AV127" s="366" t="s">
        <v>7</v>
      </c>
      <c r="AW127" s="366" t="s">
        <v>7</v>
      </c>
      <c r="AX127" s="366" t="s">
        <v>7</v>
      </c>
      <c r="AY127" s="366" t="s">
        <v>7</v>
      </c>
      <c r="AZ127" s="366" t="s">
        <v>7</v>
      </c>
      <c r="BA127" s="366" t="s">
        <v>7</v>
      </c>
      <c r="BB127" s="366" t="s">
        <v>7</v>
      </c>
      <c r="BC127" s="366" t="s">
        <v>7</v>
      </c>
      <c r="BD127" s="366" t="s">
        <v>7</v>
      </c>
      <c r="BE127" s="366" t="s">
        <v>7</v>
      </c>
      <c r="BF127" s="366" t="s">
        <v>7</v>
      </c>
      <c r="BG127" s="366" t="s">
        <v>7</v>
      </c>
      <c r="BH127" s="366" t="s">
        <v>7</v>
      </c>
      <c r="BI127" s="366" t="s">
        <v>7</v>
      </c>
      <c r="BJ127" s="366" t="s">
        <v>7</v>
      </c>
      <c r="BK127" s="366" t="s">
        <v>7</v>
      </c>
      <c r="BL127" s="366" t="s">
        <v>7</v>
      </c>
      <c r="BM127" s="139">
        <f t="shared" si="20"/>
        <v>122</v>
      </c>
      <c r="BN127" s="199" t="str">
        <f t="shared" ca="1" si="14"/>
        <v>x</v>
      </c>
      <c r="BO127" s="199" t="str">
        <f t="shared" ca="1" si="15"/>
        <v>x</v>
      </c>
      <c r="BQ127" s="282" t="str">
        <f t="shared" si="21"/>
        <v>x</v>
      </c>
      <c r="BR127" s="282" t="str">
        <f t="shared" si="16"/>
        <v>x</v>
      </c>
      <c r="BS127" s="283" t="str">
        <f t="shared" ca="1" si="17"/>
        <v>x</v>
      </c>
      <c r="BT127" s="278" t="str">
        <f t="shared" si="13"/>
        <v>x</v>
      </c>
      <c r="BU127" s="278" t="str">
        <f t="shared" ca="1" si="18"/>
        <v>x</v>
      </c>
      <c r="BV127" s="278" t="str">
        <f t="shared" si="19"/>
        <v>x</v>
      </c>
    </row>
    <row r="128" spans="1:74" ht="13.5" thickBot="1" x14ac:dyDescent="0.25">
      <c r="A128" s="92" t="s">
        <v>70</v>
      </c>
      <c r="B128" s="128" t="s">
        <v>7</v>
      </c>
      <c r="C128" s="128" t="s">
        <v>7</v>
      </c>
      <c r="D128" s="375" t="s">
        <v>7</v>
      </c>
      <c r="E128" s="366" t="s">
        <v>7</v>
      </c>
      <c r="F128" s="366" t="s">
        <v>7</v>
      </c>
      <c r="G128" s="366" t="s">
        <v>7</v>
      </c>
      <c r="H128" s="366" t="s">
        <v>7</v>
      </c>
      <c r="I128" s="366" t="s">
        <v>7</v>
      </c>
      <c r="J128" s="366" t="s">
        <v>7</v>
      </c>
      <c r="K128" s="366" t="s">
        <v>7</v>
      </c>
      <c r="L128" s="366" t="s">
        <v>7</v>
      </c>
      <c r="M128" s="366" t="s">
        <v>7</v>
      </c>
      <c r="N128" s="366" t="s">
        <v>7</v>
      </c>
      <c r="O128" s="366" t="s">
        <v>7</v>
      </c>
      <c r="P128" s="366" t="s">
        <v>7</v>
      </c>
      <c r="Q128" s="366" t="s">
        <v>7</v>
      </c>
      <c r="R128" s="366" t="s">
        <v>7</v>
      </c>
      <c r="S128" s="366" t="s">
        <v>7</v>
      </c>
      <c r="T128" s="366" t="s">
        <v>7</v>
      </c>
      <c r="U128" s="366" t="s">
        <v>7</v>
      </c>
      <c r="V128" s="366" t="s">
        <v>7</v>
      </c>
      <c r="W128" s="366" t="s">
        <v>7</v>
      </c>
      <c r="X128" s="366" t="s">
        <v>7</v>
      </c>
      <c r="Y128" s="366" t="s">
        <v>7</v>
      </c>
      <c r="Z128" s="366" t="s">
        <v>7</v>
      </c>
      <c r="AA128" s="366" t="s">
        <v>7</v>
      </c>
      <c r="AB128" s="366" t="s">
        <v>7</v>
      </c>
      <c r="AC128" s="366" t="s">
        <v>7</v>
      </c>
      <c r="AD128" s="366" t="s">
        <v>7</v>
      </c>
      <c r="AE128" s="366" t="s">
        <v>7</v>
      </c>
      <c r="AF128" s="366" t="s">
        <v>7</v>
      </c>
      <c r="AG128" s="366" t="s">
        <v>7</v>
      </c>
      <c r="AH128" s="366" t="s">
        <v>7</v>
      </c>
      <c r="AI128" s="366" t="s">
        <v>7</v>
      </c>
      <c r="AJ128" s="366" t="s">
        <v>7</v>
      </c>
      <c r="AK128" s="366" t="s">
        <v>7</v>
      </c>
      <c r="AL128" s="366" t="s">
        <v>7</v>
      </c>
      <c r="AM128" s="366" t="s">
        <v>7</v>
      </c>
      <c r="AN128" s="366" t="s">
        <v>7</v>
      </c>
      <c r="AO128" s="366" t="s">
        <v>7</v>
      </c>
      <c r="AP128" s="366" t="s">
        <v>7</v>
      </c>
      <c r="AQ128" s="366" t="s">
        <v>7</v>
      </c>
      <c r="AR128" s="366" t="s">
        <v>7</v>
      </c>
      <c r="AS128" s="366" t="s">
        <v>7</v>
      </c>
      <c r="AT128" s="366" t="s">
        <v>7</v>
      </c>
      <c r="AU128" s="366" t="s">
        <v>7</v>
      </c>
      <c r="AV128" s="366" t="s">
        <v>7</v>
      </c>
      <c r="AW128" s="366" t="s">
        <v>7</v>
      </c>
      <c r="AX128" s="366" t="s">
        <v>7</v>
      </c>
      <c r="AY128" s="366" t="s">
        <v>7</v>
      </c>
      <c r="AZ128" s="366" t="s">
        <v>7</v>
      </c>
      <c r="BA128" s="366" t="s">
        <v>7</v>
      </c>
      <c r="BB128" s="366" t="s">
        <v>7</v>
      </c>
      <c r="BC128" s="366" t="s">
        <v>7</v>
      </c>
      <c r="BD128" s="366" t="s">
        <v>7</v>
      </c>
      <c r="BE128" s="366" t="s">
        <v>7</v>
      </c>
      <c r="BF128" s="366" t="s">
        <v>7</v>
      </c>
      <c r="BG128" s="366" t="s">
        <v>7</v>
      </c>
      <c r="BH128" s="366" t="s">
        <v>7</v>
      </c>
      <c r="BI128" s="366" t="s">
        <v>7</v>
      </c>
      <c r="BJ128" s="366" t="s">
        <v>7</v>
      </c>
      <c r="BK128" s="366" t="s">
        <v>7</v>
      </c>
      <c r="BL128" s="366" t="s">
        <v>7</v>
      </c>
      <c r="BM128" s="139">
        <f t="shared" si="20"/>
        <v>123</v>
      </c>
      <c r="BN128" s="199" t="str">
        <f t="shared" ca="1" si="14"/>
        <v>x</v>
      </c>
      <c r="BO128" s="199" t="str">
        <f t="shared" ca="1" si="15"/>
        <v>x</v>
      </c>
      <c r="BQ128" s="282" t="str">
        <f t="shared" si="21"/>
        <v>x</v>
      </c>
      <c r="BR128" s="282" t="str">
        <f t="shared" si="16"/>
        <v>x</v>
      </c>
      <c r="BS128" s="283" t="str">
        <f t="shared" ca="1" si="17"/>
        <v>x</v>
      </c>
      <c r="BT128" s="278" t="str">
        <f t="shared" si="13"/>
        <v>x</v>
      </c>
      <c r="BU128" s="278" t="str">
        <f t="shared" ca="1" si="18"/>
        <v>x</v>
      </c>
      <c r="BV128" s="278" t="str">
        <f t="shared" si="19"/>
        <v>x</v>
      </c>
    </row>
    <row r="129" spans="1:74" ht="13.5" thickBot="1" x14ac:dyDescent="0.25">
      <c r="A129" s="92" t="s">
        <v>70</v>
      </c>
      <c r="B129" s="128" t="s">
        <v>7</v>
      </c>
      <c r="C129" s="128" t="s">
        <v>7</v>
      </c>
      <c r="D129" s="375" t="s">
        <v>7</v>
      </c>
      <c r="E129" s="366" t="s">
        <v>7</v>
      </c>
      <c r="F129" s="366" t="s">
        <v>7</v>
      </c>
      <c r="G129" s="366" t="s">
        <v>7</v>
      </c>
      <c r="H129" s="366" t="s">
        <v>7</v>
      </c>
      <c r="I129" s="366" t="s">
        <v>7</v>
      </c>
      <c r="J129" s="366" t="s">
        <v>7</v>
      </c>
      <c r="K129" s="366" t="s">
        <v>7</v>
      </c>
      <c r="L129" s="366" t="s">
        <v>7</v>
      </c>
      <c r="M129" s="366" t="s">
        <v>7</v>
      </c>
      <c r="N129" s="366" t="s">
        <v>7</v>
      </c>
      <c r="O129" s="366" t="s">
        <v>7</v>
      </c>
      <c r="P129" s="366" t="s">
        <v>7</v>
      </c>
      <c r="Q129" s="366" t="s">
        <v>7</v>
      </c>
      <c r="R129" s="366" t="s">
        <v>7</v>
      </c>
      <c r="S129" s="366" t="s">
        <v>7</v>
      </c>
      <c r="T129" s="366" t="s">
        <v>7</v>
      </c>
      <c r="U129" s="366" t="s">
        <v>7</v>
      </c>
      <c r="V129" s="366" t="s">
        <v>7</v>
      </c>
      <c r="W129" s="366" t="s">
        <v>7</v>
      </c>
      <c r="X129" s="366" t="s">
        <v>7</v>
      </c>
      <c r="Y129" s="366" t="s">
        <v>7</v>
      </c>
      <c r="Z129" s="366" t="s">
        <v>7</v>
      </c>
      <c r="AA129" s="366" t="s">
        <v>7</v>
      </c>
      <c r="AB129" s="366" t="s">
        <v>7</v>
      </c>
      <c r="AC129" s="366" t="s">
        <v>7</v>
      </c>
      <c r="AD129" s="366" t="s">
        <v>7</v>
      </c>
      <c r="AE129" s="366" t="s">
        <v>7</v>
      </c>
      <c r="AF129" s="366" t="s">
        <v>7</v>
      </c>
      <c r="AG129" s="366" t="s">
        <v>7</v>
      </c>
      <c r="AH129" s="366" t="s">
        <v>7</v>
      </c>
      <c r="AI129" s="366" t="s">
        <v>7</v>
      </c>
      <c r="AJ129" s="366" t="s">
        <v>7</v>
      </c>
      <c r="AK129" s="366" t="s">
        <v>7</v>
      </c>
      <c r="AL129" s="366" t="s">
        <v>7</v>
      </c>
      <c r="AM129" s="366" t="s">
        <v>7</v>
      </c>
      <c r="AN129" s="366" t="s">
        <v>7</v>
      </c>
      <c r="AO129" s="366" t="s">
        <v>7</v>
      </c>
      <c r="AP129" s="366" t="s">
        <v>7</v>
      </c>
      <c r="AQ129" s="366" t="s">
        <v>7</v>
      </c>
      <c r="AR129" s="366" t="s">
        <v>7</v>
      </c>
      <c r="AS129" s="366" t="s">
        <v>7</v>
      </c>
      <c r="AT129" s="366" t="s">
        <v>7</v>
      </c>
      <c r="AU129" s="366" t="s">
        <v>7</v>
      </c>
      <c r="AV129" s="366" t="s">
        <v>7</v>
      </c>
      <c r="AW129" s="366" t="s">
        <v>7</v>
      </c>
      <c r="AX129" s="366" t="s">
        <v>7</v>
      </c>
      <c r="AY129" s="366" t="s">
        <v>7</v>
      </c>
      <c r="AZ129" s="366" t="s">
        <v>7</v>
      </c>
      <c r="BA129" s="366" t="s">
        <v>7</v>
      </c>
      <c r="BB129" s="366" t="s">
        <v>7</v>
      </c>
      <c r="BC129" s="366" t="s">
        <v>7</v>
      </c>
      <c r="BD129" s="366" t="s">
        <v>7</v>
      </c>
      <c r="BE129" s="366" t="s">
        <v>7</v>
      </c>
      <c r="BF129" s="366" t="s">
        <v>7</v>
      </c>
      <c r="BG129" s="366" t="s">
        <v>7</v>
      </c>
      <c r="BH129" s="366" t="s">
        <v>7</v>
      </c>
      <c r="BI129" s="366" t="s">
        <v>7</v>
      </c>
      <c r="BJ129" s="366" t="s">
        <v>7</v>
      </c>
      <c r="BK129" s="366" t="s">
        <v>7</v>
      </c>
      <c r="BL129" s="366" t="s">
        <v>7</v>
      </c>
      <c r="BM129" s="139">
        <f t="shared" si="20"/>
        <v>124</v>
      </c>
      <c r="BN129" s="199" t="str">
        <f t="shared" ca="1" si="14"/>
        <v>x</v>
      </c>
      <c r="BO129" s="199" t="str">
        <f t="shared" ca="1" si="15"/>
        <v>x</v>
      </c>
      <c r="BQ129" s="282" t="str">
        <f t="shared" si="21"/>
        <v>x</v>
      </c>
      <c r="BR129" s="282" t="str">
        <f t="shared" si="16"/>
        <v>x</v>
      </c>
      <c r="BS129" s="283" t="str">
        <f t="shared" ca="1" si="17"/>
        <v>x</v>
      </c>
      <c r="BT129" s="278" t="str">
        <f t="shared" si="13"/>
        <v>x</v>
      </c>
      <c r="BU129" s="278" t="str">
        <f t="shared" ca="1" si="18"/>
        <v>x</v>
      </c>
      <c r="BV129" s="278" t="str">
        <f t="shared" si="19"/>
        <v>x</v>
      </c>
    </row>
    <row r="130" spans="1:74" ht="13.5" thickBot="1" x14ac:dyDescent="0.25">
      <c r="A130" s="92" t="s">
        <v>70</v>
      </c>
      <c r="B130" s="128" t="s">
        <v>7</v>
      </c>
      <c r="C130" s="128" t="s">
        <v>7</v>
      </c>
      <c r="D130" s="375" t="s">
        <v>7</v>
      </c>
      <c r="E130" s="366" t="s">
        <v>7</v>
      </c>
      <c r="F130" s="366" t="s">
        <v>7</v>
      </c>
      <c r="G130" s="366" t="s">
        <v>7</v>
      </c>
      <c r="H130" s="366" t="s">
        <v>7</v>
      </c>
      <c r="I130" s="366" t="s">
        <v>7</v>
      </c>
      <c r="J130" s="366" t="s">
        <v>7</v>
      </c>
      <c r="K130" s="366" t="s">
        <v>7</v>
      </c>
      <c r="L130" s="366" t="s">
        <v>7</v>
      </c>
      <c r="M130" s="366" t="s">
        <v>7</v>
      </c>
      <c r="N130" s="366" t="s">
        <v>7</v>
      </c>
      <c r="O130" s="366" t="s">
        <v>7</v>
      </c>
      <c r="P130" s="366" t="s">
        <v>7</v>
      </c>
      <c r="Q130" s="366" t="s">
        <v>7</v>
      </c>
      <c r="R130" s="366" t="s">
        <v>7</v>
      </c>
      <c r="S130" s="366" t="s">
        <v>7</v>
      </c>
      <c r="T130" s="366" t="s">
        <v>7</v>
      </c>
      <c r="U130" s="366" t="s">
        <v>7</v>
      </c>
      <c r="V130" s="366" t="s">
        <v>7</v>
      </c>
      <c r="W130" s="366" t="s">
        <v>7</v>
      </c>
      <c r="X130" s="366" t="s">
        <v>7</v>
      </c>
      <c r="Y130" s="366" t="s">
        <v>7</v>
      </c>
      <c r="Z130" s="366" t="s">
        <v>7</v>
      </c>
      <c r="AA130" s="366" t="s">
        <v>7</v>
      </c>
      <c r="AB130" s="366" t="s">
        <v>7</v>
      </c>
      <c r="AC130" s="366" t="s">
        <v>7</v>
      </c>
      <c r="AD130" s="366" t="s">
        <v>7</v>
      </c>
      <c r="AE130" s="366" t="s">
        <v>7</v>
      </c>
      <c r="AF130" s="366" t="s">
        <v>7</v>
      </c>
      <c r="AG130" s="366" t="s">
        <v>7</v>
      </c>
      <c r="AH130" s="366" t="s">
        <v>7</v>
      </c>
      <c r="AI130" s="366" t="s">
        <v>7</v>
      </c>
      <c r="AJ130" s="366" t="s">
        <v>7</v>
      </c>
      <c r="AK130" s="366" t="s">
        <v>7</v>
      </c>
      <c r="AL130" s="366" t="s">
        <v>7</v>
      </c>
      <c r="AM130" s="366" t="s">
        <v>7</v>
      </c>
      <c r="AN130" s="366" t="s">
        <v>7</v>
      </c>
      <c r="AO130" s="366" t="s">
        <v>7</v>
      </c>
      <c r="AP130" s="366" t="s">
        <v>7</v>
      </c>
      <c r="AQ130" s="366" t="s">
        <v>7</v>
      </c>
      <c r="AR130" s="366" t="s">
        <v>7</v>
      </c>
      <c r="AS130" s="366" t="s">
        <v>7</v>
      </c>
      <c r="AT130" s="366" t="s">
        <v>7</v>
      </c>
      <c r="AU130" s="366" t="s">
        <v>7</v>
      </c>
      <c r="AV130" s="366" t="s">
        <v>7</v>
      </c>
      <c r="AW130" s="366" t="s">
        <v>7</v>
      </c>
      <c r="AX130" s="366" t="s">
        <v>7</v>
      </c>
      <c r="AY130" s="366" t="s">
        <v>7</v>
      </c>
      <c r="AZ130" s="366" t="s">
        <v>7</v>
      </c>
      <c r="BA130" s="366" t="s">
        <v>7</v>
      </c>
      <c r="BB130" s="366" t="s">
        <v>7</v>
      </c>
      <c r="BC130" s="366" t="s">
        <v>7</v>
      </c>
      <c r="BD130" s="366" t="s">
        <v>7</v>
      </c>
      <c r="BE130" s="366" t="s">
        <v>7</v>
      </c>
      <c r="BF130" s="366" t="s">
        <v>7</v>
      </c>
      <c r="BG130" s="366" t="s">
        <v>7</v>
      </c>
      <c r="BH130" s="366" t="s">
        <v>7</v>
      </c>
      <c r="BI130" s="366" t="s">
        <v>7</v>
      </c>
      <c r="BJ130" s="366" t="s">
        <v>7</v>
      </c>
      <c r="BK130" s="366" t="s">
        <v>7</v>
      </c>
      <c r="BL130" s="366" t="s">
        <v>7</v>
      </c>
      <c r="BM130" s="139">
        <f t="shared" si="20"/>
        <v>125</v>
      </c>
      <c r="BN130" s="199" t="str">
        <f t="shared" ca="1" si="14"/>
        <v>x</v>
      </c>
      <c r="BO130" s="199" t="str">
        <f t="shared" ca="1" si="15"/>
        <v>x</v>
      </c>
      <c r="BQ130" s="282" t="str">
        <f t="shared" si="21"/>
        <v>x</v>
      </c>
      <c r="BR130" s="282" t="str">
        <f t="shared" si="16"/>
        <v>x</v>
      </c>
      <c r="BS130" s="283" t="str">
        <f t="shared" ca="1" si="17"/>
        <v>x</v>
      </c>
      <c r="BT130" s="278" t="str">
        <f t="shared" si="13"/>
        <v>x</v>
      </c>
      <c r="BU130" s="278" t="str">
        <f t="shared" ca="1" si="18"/>
        <v>x</v>
      </c>
      <c r="BV130" s="278" t="str">
        <f t="shared" si="19"/>
        <v>x</v>
      </c>
    </row>
    <row r="131" spans="1:74" ht="13.5" thickBot="1" x14ac:dyDescent="0.25">
      <c r="A131" s="92" t="s">
        <v>70</v>
      </c>
      <c r="B131" s="128" t="s">
        <v>7</v>
      </c>
      <c r="C131" s="128" t="s">
        <v>7</v>
      </c>
      <c r="D131" s="375" t="s">
        <v>7</v>
      </c>
      <c r="E131" s="366" t="s">
        <v>7</v>
      </c>
      <c r="F131" s="366" t="s">
        <v>7</v>
      </c>
      <c r="G131" s="366" t="s">
        <v>7</v>
      </c>
      <c r="H131" s="366" t="s">
        <v>7</v>
      </c>
      <c r="I131" s="366" t="s">
        <v>7</v>
      </c>
      <c r="J131" s="366" t="s">
        <v>7</v>
      </c>
      <c r="K131" s="366" t="s">
        <v>7</v>
      </c>
      <c r="L131" s="366" t="s">
        <v>7</v>
      </c>
      <c r="M131" s="366" t="s">
        <v>7</v>
      </c>
      <c r="N131" s="366" t="s">
        <v>7</v>
      </c>
      <c r="O131" s="366" t="s">
        <v>7</v>
      </c>
      <c r="P131" s="366" t="s">
        <v>7</v>
      </c>
      <c r="Q131" s="366" t="s">
        <v>7</v>
      </c>
      <c r="R131" s="366" t="s">
        <v>7</v>
      </c>
      <c r="S131" s="366" t="s">
        <v>7</v>
      </c>
      <c r="T131" s="366" t="s">
        <v>7</v>
      </c>
      <c r="U131" s="366" t="s">
        <v>7</v>
      </c>
      <c r="V131" s="366" t="s">
        <v>7</v>
      </c>
      <c r="W131" s="366" t="s">
        <v>7</v>
      </c>
      <c r="X131" s="366" t="s">
        <v>7</v>
      </c>
      <c r="Y131" s="366" t="s">
        <v>7</v>
      </c>
      <c r="Z131" s="366" t="s">
        <v>7</v>
      </c>
      <c r="AA131" s="366" t="s">
        <v>7</v>
      </c>
      <c r="AB131" s="366" t="s">
        <v>7</v>
      </c>
      <c r="AC131" s="366" t="s">
        <v>7</v>
      </c>
      <c r="AD131" s="366" t="s">
        <v>7</v>
      </c>
      <c r="AE131" s="366" t="s">
        <v>7</v>
      </c>
      <c r="AF131" s="366" t="s">
        <v>7</v>
      </c>
      <c r="AG131" s="366" t="s">
        <v>7</v>
      </c>
      <c r="AH131" s="366" t="s">
        <v>7</v>
      </c>
      <c r="AI131" s="366" t="s">
        <v>7</v>
      </c>
      <c r="AJ131" s="366" t="s">
        <v>7</v>
      </c>
      <c r="AK131" s="366" t="s">
        <v>7</v>
      </c>
      <c r="AL131" s="366" t="s">
        <v>7</v>
      </c>
      <c r="AM131" s="366" t="s">
        <v>7</v>
      </c>
      <c r="AN131" s="366" t="s">
        <v>7</v>
      </c>
      <c r="AO131" s="366" t="s">
        <v>7</v>
      </c>
      <c r="AP131" s="366" t="s">
        <v>7</v>
      </c>
      <c r="AQ131" s="366" t="s">
        <v>7</v>
      </c>
      <c r="AR131" s="366" t="s">
        <v>7</v>
      </c>
      <c r="AS131" s="366" t="s">
        <v>7</v>
      </c>
      <c r="AT131" s="366" t="s">
        <v>7</v>
      </c>
      <c r="AU131" s="366" t="s">
        <v>7</v>
      </c>
      <c r="AV131" s="366" t="s">
        <v>7</v>
      </c>
      <c r="AW131" s="366" t="s">
        <v>7</v>
      </c>
      <c r="AX131" s="366" t="s">
        <v>7</v>
      </c>
      <c r="AY131" s="366" t="s">
        <v>7</v>
      </c>
      <c r="AZ131" s="366" t="s">
        <v>7</v>
      </c>
      <c r="BA131" s="366" t="s">
        <v>7</v>
      </c>
      <c r="BB131" s="366" t="s">
        <v>7</v>
      </c>
      <c r="BC131" s="366" t="s">
        <v>7</v>
      </c>
      <c r="BD131" s="366" t="s">
        <v>7</v>
      </c>
      <c r="BE131" s="366" t="s">
        <v>7</v>
      </c>
      <c r="BF131" s="366" t="s">
        <v>7</v>
      </c>
      <c r="BG131" s="366" t="s">
        <v>7</v>
      </c>
      <c r="BH131" s="366" t="s">
        <v>7</v>
      </c>
      <c r="BI131" s="366" t="s">
        <v>7</v>
      </c>
      <c r="BJ131" s="366" t="s">
        <v>7</v>
      </c>
      <c r="BK131" s="366" t="s">
        <v>7</v>
      </c>
      <c r="BL131" s="366" t="s">
        <v>7</v>
      </c>
      <c r="BM131" s="139">
        <f t="shared" si="20"/>
        <v>126</v>
      </c>
      <c r="BN131" s="199" t="str">
        <f t="shared" ca="1" si="14"/>
        <v>x</v>
      </c>
      <c r="BO131" s="199" t="str">
        <f t="shared" ca="1" si="15"/>
        <v>x</v>
      </c>
      <c r="BQ131" s="282" t="str">
        <f t="shared" si="21"/>
        <v>x</v>
      </c>
      <c r="BR131" s="282" t="str">
        <f t="shared" si="16"/>
        <v>x</v>
      </c>
      <c r="BS131" s="283" t="str">
        <f t="shared" ca="1" si="17"/>
        <v>x</v>
      </c>
      <c r="BT131" s="278" t="str">
        <f t="shared" si="13"/>
        <v>x</v>
      </c>
      <c r="BU131" s="278" t="str">
        <f t="shared" ca="1" si="18"/>
        <v>x</v>
      </c>
      <c r="BV131" s="278" t="str">
        <f t="shared" si="19"/>
        <v>x</v>
      </c>
    </row>
    <row r="132" spans="1:74" ht="13.5" thickBot="1" x14ac:dyDescent="0.25">
      <c r="A132" s="92" t="s">
        <v>70</v>
      </c>
      <c r="B132" s="128" t="s">
        <v>7</v>
      </c>
      <c r="C132" s="128" t="s">
        <v>7</v>
      </c>
      <c r="D132" s="375" t="s">
        <v>7</v>
      </c>
      <c r="E132" s="366" t="s">
        <v>7</v>
      </c>
      <c r="F132" s="366" t="s">
        <v>7</v>
      </c>
      <c r="G132" s="366" t="s">
        <v>7</v>
      </c>
      <c r="H132" s="366" t="s">
        <v>7</v>
      </c>
      <c r="I132" s="366" t="s">
        <v>7</v>
      </c>
      <c r="J132" s="366" t="s">
        <v>7</v>
      </c>
      <c r="K132" s="366" t="s">
        <v>7</v>
      </c>
      <c r="L132" s="366" t="s">
        <v>7</v>
      </c>
      <c r="M132" s="366" t="s">
        <v>7</v>
      </c>
      <c r="N132" s="366" t="s">
        <v>7</v>
      </c>
      <c r="O132" s="366" t="s">
        <v>7</v>
      </c>
      <c r="P132" s="366" t="s">
        <v>7</v>
      </c>
      <c r="Q132" s="366" t="s">
        <v>7</v>
      </c>
      <c r="R132" s="366" t="s">
        <v>7</v>
      </c>
      <c r="S132" s="366" t="s">
        <v>7</v>
      </c>
      <c r="T132" s="366" t="s">
        <v>7</v>
      </c>
      <c r="U132" s="366" t="s">
        <v>7</v>
      </c>
      <c r="V132" s="366" t="s">
        <v>7</v>
      </c>
      <c r="W132" s="366" t="s">
        <v>7</v>
      </c>
      <c r="X132" s="366" t="s">
        <v>7</v>
      </c>
      <c r="Y132" s="366" t="s">
        <v>7</v>
      </c>
      <c r="Z132" s="366" t="s">
        <v>7</v>
      </c>
      <c r="AA132" s="366" t="s">
        <v>7</v>
      </c>
      <c r="AB132" s="366" t="s">
        <v>7</v>
      </c>
      <c r="AC132" s="366" t="s">
        <v>7</v>
      </c>
      <c r="AD132" s="366" t="s">
        <v>7</v>
      </c>
      <c r="AE132" s="366" t="s">
        <v>7</v>
      </c>
      <c r="AF132" s="366" t="s">
        <v>7</v>
      </c>
      <c r="AG132" s="366" t="s">
        <v>7</v>
      </c>
      <c r="AH132" s="366" t="s">
        <v>7</v>
      </c>
      <c r="AI132" s="366" t="s">
        <v>7</v>
      </c>
      <c r="AJ132" s="366" t="s">
        <v>7</v>
      </c>
      <c r="AK132" s="366" t="s">
        <v>7</v>
      </c>
      <c r="AL132" s="366" t="s">
        <v>7</v>
      </c>
      <c r="AM132" s="366" t="s">
        <v>7</v>
      </c>
      <c r="AN132" s="366" t="s">
        <v>7</v>
      </c>
      <c r="AO132" s="366" t="s">
        <v>7</v>
      </c>
      <c r="AP132" s="366" t="s">
        <v>7</v>
      </c>
      <c r="AQ132" s="366" t="s">
        <v>7</v>
      </c>
      <c r="AR132" s="366" t="s">
        <v>7</v>
      </c>
      <c r="AS132" s="366" t="s">
        <v>7</v>
      </c>
      <c r="AT132" s="366" t="s">
        <v>7</v>
      </c>
      <c r="AU132" s="366" t="s">
        <v>7</v>
      </c>
      <c r="AV132" s="366" t="s">
        <v>7</v>
      </c>
      <c r="AW132" s="366" t="s">
        <v>7</v>
      </c>
      <c r="AX132" s="366" t="s">
        <v>7</v>
      </c>
      <c r="AY132" s="366" t="s">
        <v>7</v>
      </c>
      <c r="AZ132" s="366" t="s">
        <v>7</v>
      </c>
      <c r="BA132" s="366" t="s">
        <v>7</v>
      </c>
      <c r="BB132" s="366" t="s">
        <v>7</v>
      </c>
      <c r="BC132" s="366" t="s">
        <v>7</v>
      </c>
      <c r="BD132" s="366" t="s">
        <v>7</v>
      </c>
      <c r="BE132" s="366" t="s">
        <v>7</v>
      </c>
      <c r="BF132" s="366" t="s">
        <v>7</v>
      </c>
      <c r="BG132" s="366" t="s">
        <v>7</v>
      </c>
      <c r="BH132" s="366" t="s">
        <v>7</v>
      </c>
      <c r="BI132" s="366" t="s">
        <v>7</v>
      </c>
      <c r="BJ132" s="366" t="s">
        <v>7</v>
      </c>
      <c r="BK132" s="366" t="s">
        <v>7</v>
      </c>
      <c r="BL132" s="366" t="s">
        <v>7</v>
      </c>
      <c r="BM132" s="139">
        <f t="shared" si="20"/>
        <v>127</v>
      </c>
      <c r="BN132" s="199" t="str">
        <f t="shared" ca="1" si="14"/>
        <v>x</v>
      </c>
      <c r="BO132" s="199" t="str">
        <f t="shared" ca="1" si="15"/>
        <v>x</v>
      </c>
      <c r="BQ132" s="282" t="str">
        <f t="shared" si="21"/>
        <v>x</v>
      </c>
      <c r="BR132" s="282" t="str">
        <f t="shared" si="16"/>
        <v>x</v>
      </c>
      <c r="BS132" s="283" t="str">
        <f t="shared" ca="1" si="17"/>
        <v>x</v>
      </c>
      <c r="BT132" s="278" t="str">
        <f t="shared" si="13"/>
        <v>x</v>
      </c>
      <c r="BU132" s="278" t="str">
        <f t="shared" ca="1" si="18"/>
        <v>x</v>
      </c>
      <c r="BV132" s="278" t="str">
        <f t="shared" si="19"/>
        <v>x</v>
      </c>
    </row>
    <row r="133" spans="1:74" ht="13.5" thickBot="1" x14ac:dyDescent="0.25">
      <c r="A133" s="92" t="s">
        <v>70</v>
      </c>
      <c r="B133" s="128" t="s">
        <v>7</v>
      </c>
      <c r="C133" s="128" t="s">
        <v>7</v>
      </c>
      <c r="D133" s="375" t="s">
        <v>7</v>
      </c>
      <c r="E133" s="366" t="s">
        <v>7</v>
      </c>
      <c r="F133" s="366" t="s">
        <v>7</v>
      </c>
      <c r="G133" s="366" t="s">
        <v>7</v>
      </c>
      <c r="H133" s="366" t="s">
        <v>7</v>
      </c>
      <c r="I133" s="366" t="s">
        <v>7</v>
      </c>
      <c r="J133" s="366" t="s">
        <v>7</v>
      </c>
      <c r="K133" s="366" t="s">
        <v>7</v>
      </c>
      <c r="L133" s="366" t="s">
        <v>7</v>
      </c>
      <c r="M133" s="366" t="s">
        <v>7</v>
      </c>
      <c r="N133" s="366" t="s">
        <v>7</v>
      </c>
      <c r="O133" s="366" t="s">
        <v>7</v>
      </c>
      <c r="P133" s="366" t="s">
        <v>7</v>
      </c>
      <c r="Q133" s="366" t="s">
        <v>7</v>
      </c>
      <c r="R133" s="366" t="s">
        <v>7</v>
      </c>
      <c r="S133" s="366" t="s">
        <v>7</v>
      </c>
      <c r="T133" s="366" t="s">
        <v>7</v>
      </c>
      <c r="U133" s="366" t="s">
        <v>7</v>
      </c>
      <c r="V133" s="366" t="s">
        <v>7</v>
      </c>
      <c r="W133" s="366" t="s">
        <v>7</v>
      </c>
      <c r="X133" s="366" t="s">
        <v>7</v>
      </c>
      <c r="Y133" s="366" t="s">
        <v>7</v>
      </c>
      <c r="Z133" s="366" t="s">
        <v>7</v>
      </c>
      <c r="AA133" s="366" t="s">
        <v>7</v>
      </c>
      <c r="AB133" s="366" t="s">
        <v>7</v>
      </c>
      <c r="AC133" s="366" t="s">
        <v>7</v>
      </c>
      <c r="AD133" s="366" t="s">
        <v>7</v>
      </c>
      <c r="AE133" s="366" t="s">
        <v>7</v>
      </c>
      <c r="AF133" s="366" t="s">
        <v>7</v>
      </c>
      <c r="AG133" s="366" t="s">
        <v>7</v>
      </c>
      <c r="AH133" s="366" t="s">
        <v>7</v>
      </c>
      <c r="AI133" s="366" t="s">
        <v>7</v>
      </c>
      <c r="AJ133" s="366" t="s">
        <v>7</v>
      </c>
      <c r="AK133" s="366" t="s">
        <v>7</v>
      </c>
      <c r="AL133" s="366" t="s">
        <v>7</v>
      </c>
      <c r="AM133" s="366" t="s">
        <v>7</v>
      </c>
      <c r="AN133" s="366" t="s">
        <v>7</v>
      </c>
      <c r="AO133" s="366" t="s">
        <v>7</v>
      </c>
      <c r="AP133" s="366" t="s">
        <v>7</v>
      </c>
      <c r="AQ133" s="366" t="s">
        <v>7</v>
      </c>
      <c r="AR133" s="366" t="s">
        <v>7</v>
      </c>
      <c r="AS133" s="366" t="s">
        <v>7</v>
      </c>
      <c r="AT133" s="366" t="s">
        <v>7</v>
      </c>
      <c r="AU133" s="366" t="s">
        <v>7</v>
      </c>
      <c r="AV133" s="366" t="s">
        <v>7</v>
      </c>
      <c r="AW133" s="366" t="s">
        <v>7</v>
      </c>
      <c r="AX133" s="366" t="s">
        <v>7</v>
      </c>
      <c r="AY133" s="366" t="s">
        <v>7</v>
      </c>
      <c r="AZ133" s="366" t="s">
        <v>7</v>
      </c>
      <c r="BA133" s="366" t="s">
        <v>7</v>
      </c>
      <c r="BB133" s="366" t="s">
        <v>7</v>
      </c>
      <c r="BC133" s="366" t="s">
        <v>7</v>
      </c>
      <c r="BD133" s="366" t="s">
        <v>7</v>
      </c>
      <c r="BE133" s="366" t="s">
        <v>7</v>
      </c>
      <c r="BF133" s="366" t="s">
        <v>7</v>
      </c>
      <c r="BG133" s="366" t="s">
        <v>7</v>
      </c>
      <c r="BH133" s="366" t="s">
        <v>7</v>
      </c>
      <c r="BI133" s="366" t="s">
        <v>7</v>
      </c>
      <c r="BJ133" s="366" t="s">
        <v>7</v>
      </c>
      <c r="BK133" s="366" t="s">
        <v>7</v>
      </c>
      <c r="BL133" s="366" t="s">
        <v>7</v>
      </c>
      <c r="BM133" s="139">
        <f t="shared" si="20"/>
        <v>128</v>
      </c>
      <c r="BN133" s="199" t="str">
        <f t="shared" ca="1" si="14"/>
        <v>x</v>
      </c>
      <c r="BO133" s="199" t="str">
        <f t="shared" ca="1" si="15"/>
        <v>x</v>
      </c>
      <c r="BQ133" s="282" t="str">
        <f t="shared" ref="BQ133:BQ164" si="22">D133</f>
        <v>x</v>
      </c>
      <c r="BR133" s="282" t="str">
        <f t="shared" si="16"/>
        <v>x</v>
      </c>
      <c r="BS133" s="283" t="str">
        <f t="shared" ca="1" si="17"/>
        <v>x</v>
      </c>
      <c r="BT133" s="278" t="str">
        <f t="shared" ref="BT133:BT196" si="23">IF(COUNT(E133:BL133) = 0, "x", COUNT(E133:BL133) - COUNTIF(E133:BL133,MAX(E133:BL133)) + 1)</f>
        <v>x</v>
      </c>
      <c r="BU133" s="278" t="str">
        <f t="shared" ca="1" si="18"/>
        <v>x</v>
      </c>
      <c r="BV133" s="278" t="str">
        <f t="shared" si="19"/>
        <v>x</v>
      </c>
    </row>
    <row r="134" spans="1:74" ht="13.5" thickBot="1" x14ac:dyDescent="0.25">
      <c r="A134" s="92" t="s">
        <v>70</v>
      </c>
      <c r="B134" s="128" t="s">
        <v>7</v>
      </c>
      <c r="C134" s="128" t="s">
        <v>7</v>
      </c>
      <c r="D134" s="375" t="s">
        <v>7</v>
      </c>
      <c r="E134" s="366" t="s">
        <v>7</v>
      </c>
      <c r="F134" s="366" t="s">
        <v>7</v>
      </c>
      <c r="G134" s="366" t="s">
        <v>7</v>
      </c>
      <c r="H134" s="366" t="s">
        <v>7</v>
      </c>
      <c r="I134" s="366" t="s">
        <v>7</v>
      </c>
      <c r="J134" s="366" t="s">
        <v>7</v>
      </c>
      <c r="K134" s="366" t="s">
        <v>7</v>
      </c>
      <c r="L134" s="366" t="s">
        <v>7</v>
      </c>
      <c r="M134" s="366" t="s">
        <v>7</v>
      </c>
      <c r="N134" s="366" t="s">
        <v>7</v>
      </c>
      <c r="O134" s="366" t="s">
        <v>7</v>
      </c>
      <c r="P134" s="366" t="s">
        <v>7</v>
      </c>
      <c r="Q134" s="366" t="s">
        <v>7</v>
      </c>
      <c r="R134" s="366" t="s">
        <v>7</v>
      </c>
      <c r="S134" s="366" t="s">
        <v>7</v>
      </c>
      <c r="T134" s="366" t="s">
        <v>7</v>
      </c>
      <c r="U134" s="366" t="s">
        <v>7</v>
      </c>
      <c r="V134" s="366" t="s">
        <v>7</v>
      </c>
      <c r="W134" s="366" t="s">
        <v>7</v>
      </c>
      <c r="X134" s="366" t="s">
        <v>7</v>
      </c>
      <c r="Y134" s="366" t="s">
        <v>7</v>
      </c>
      <c r="Z134" s="366" t="s">
        <v>7</v>
      </c>
      <c r="AA134" s="366" t="s">
        <v>7</v>
      </c>
      <c r="AB134" s="366" t="s">
        <v>7</v>
      </c>
      <c r="AC134" s="366" t="s">
        <v>7</v>
      </c>
      <c r="AD134" s="366" t="s">
        <v>7</v>
      </c>
      <c r="AE134" s="366" t="s">
        <v>7</v>
      </c>
      <c r="AF134" s="366" t="s">
        <v>7</v>
      </c>
      <c r="AG134" s="366" t="s">
        <v>7</v>
      </c>
      <c r="AH134" s="366" t="s">
        <v>7</v>
      </c>
      <c r="AI134" s="366" t="s">
        <v>7</v>
      </c>
      <c r="AJ134" s="366" t="s">
        <v>7</v>
      </c>
      <c r="AK134" s="366" t="s">
        <v>7</v>
      </c>
      <c r="AL134" s="366" t="s">
        <v>7</v>
      </c>
      <c r="AM134" s="366" t="s">
        <v>7</v>
      </c>
      <c r="AN134" s="366" t="s">
        <v>7</v>
      </c>
      <c r="AO134" s="366" t="s">
        <v>7</v>
      </c>
      <c r="AP134" s="366" t="s">
        <v>7</v>
      </c>
      <c r="AQ134" s="366" t="s">
        <v>7</v>
      </c>
      <c r="AR134" s="366" t="s">
        <v>7</v>
      </c>
      <c r="AS134" s="366" t="s">
        <v>7</v>
      </c>
      <c r="AT134" s="366" t="s">
        <v>7</v>
      </c>
      <c r="AU134" s="366" t="s">
        <v>7</v>
      </c>
      <c r="AV134" s="366" t="s">
        <v>7</v>
      </c>
      <c r="AW134" s="366" t="s">
        <v>7</v>
      </c>
      <c r="AX134" s="366" t="s">
        <v>7</v>
      </c>
      <c r="AY134" s="366" t="s">
        <v>7</v>
      </c>
      <c r="AZ134" s="366" t="s">
        <v>7</v>
      </c>
      <c r="BA134" s="366" t="s">
        <v>7</v>
      </c>
      <c r="BB134" s="366" t="s">
        <v>7</v>
      </c>
      <c r="BC134" s="366" t="s">
        <v>7</v>
      </c>
      <c r="BD134" s="366" t="s">
        <v>7</v>
      </c>
      <c r="BE134" s="366" t="s">
        <v>7</v>
      </c>
      <c r="BF134" s="366" t="s">
        <v>7</v>
      </c>
      <c r="BG134" s="366" t="s">
        <v>7</v>
      </c>
      <c r="BH134" s="366" t="s">
        <v>7</v>
      </c>
      <c r="BI134" s="366" t="s">
        <v>7</v>
      </c>
      <c r="BJ134" s="366" t="s">
        <v>7</v>
      </c>
      <c r="BK134" s="366" t="s">
        <v>7</v>
      </c>
      <c r="BL134" s="366" t="s">
        <v>7</v>
      </c>
      <c r="BM134" s="139">
        <f t="shared" si="20"/>
        <v>129</v>
      </c>
      <c r="BN134" s="199" t="str">
        <f t="shared" ref="BN134:BN197" ca="1" si="24">IF(ISNUMBER($BM$4), OFFSET($E$5,$BM134,$BN$4 - 1), "PV(n)")</f>
        <v>x</v>
      </c>
      <c r="BO134" s="199" t="str">
        <f t="shared" ref="BO134:BO197" ca="1" si="25">IF(ISNUMBER($BM$4), OFFSET($E$5,$BM134,$BO$4 - 1), "PV(n+1)")</f>
        <v>x</v>
      </c>
      <c r="BQ134" s="282" t="str">
        <f t="shared" si="22"/>
        <v>x</v>
      </c>
      <c r="BR134" s="282" t="str">
        <f t="shared" ref="BR134:BR197" si="26">IF(COUNT(E134:BL134) = 0, "x",1 + COUNTIF(E134:BL134,"= 0"))</f>
        <v>x</v>
      </c>
      <c r="BS134" s="283" t="str">
        <f t="shared" ref="BS134:BS197" ca="1" si="27">IF(ISNUMBER(B134),IF(B134 &lt; OFFSET($D$4, 0,BR134),"OK","Fault"), "x")</f>
        <v>x</v>
      </c>
      <c r="BT134" s="278" t="str">
        <f t="shared" si="23"/>
        <v>x</v>
      </c>
      <c r="BU134" s="278" t="str">
        <f t="shared" ref="BU134:BU197" ca="1" si="28">IF(ISNUMBER(C134),IF(BV134="OK",IF(AND(C134&lt;=OFFSET($D$4,0,BT134), C134 &gt; OFFSET($D$4,0, BT134 - 1)),"OK","Fault"),"Fault"),"x")</f>
        <v>x</v>
      </c>
      <c r="BV134" s="278" t="str">
        <f t="shared" ref="BV134:BV197" si="29">IF(ISNUMBER(C134),IF(MAX(E134:BL134)&lt;&gt;BQ134,"PVe&lt;&gt; PV","OK"), "x")</f>
        <v>x</v>
      </c>
    </row>
    <row r="135" spans="1:74" ht="13.5" thickBot="1" x14ac:dyDescent="0.25">
      <c r="A135" s="92" t="s">
        <v>70</v>
      </c>
      <c r="B135" s="128" t="s">
        <v>7</v>
      </c>
      <c r="C135" s="128" t="s">
        <v>7</v>
      </c>
      <c r="D135" s="375" t="s">
        <v>7</v>
      </c>
      <c r="E135" s="366" t="s">
        <v>7</v>
      </c>
      <c r="F135" s="366" t="s">
        <v>7</v>
      </c>
      <c r="G135" s="366" t="s">
        <v>7</v>
      </c>
      <c r="H135" s="366" t="s">
        <v>7</v>
      </c>
      <c r="I135" s="366" t="s">
        <v>7</v>
      </c>
      <c r="J135" s="366" t="s">
        <v>7</v>
      </c>
      <c r="K135" s="366" t="s">
        <v>7</v>
      </c>
      <c r="L135" s="366" t="s">
        <v>7</v>
      </c>
      <c r="M135" s="366" t="s">
        <v>7</v>
      </c>
      <c r="N135" s="366" t="s">
        <v>7</v>
      </c>
      <c r="O135" s="366" t="s">
        <v>7</v>
      </c>
      <c r="P135" s="366" t="s">
        <v>7</v>
      </c>
      <c r="Q135" s="366" t="s">
        <v>7</v>
      </c>
      <c r="R135" s="366" t="s">
        <v>7</v>
      </c>
      <c r="S135" s="366" t="s">
        <v>7</v>
      </c>
      <c r="T135" s="366" t="s">
        <v>7</v>
      </c>
      <c r="U135" s="366" t="s">
        <v>7</v>
      </c>
      <c r="V135" s="366" t="s">
        <v>7</v>
      </c>
      <c r="W135" s="366" t="s">
        <v>7</v>
      </c>
      <c r="X135" s="366" t="s">
        <v>7</v>
      </c>
      <c r="Y135" s="366" t="s">
        <v>7</v>
      </c>
      <c r="Z135" s="366" t="s">
        <v>7</v>
      </c>
      <c r="AA135" s="366" t="s">
        <v>7</v>
      </c>
      <c r="AB135" s="366" t="s">
        <v>7</v>
      </c>
      <c r="AC135" s="366" t="s">
        <v>7</v>
      </c>
      <c r="AD135" s="366" t="s">
        <v>7</v>
      </c>
      <c r="AE135" s="366" t="s">
        <v>7</v>
      </c>
      <c r="AF135" s="366" t="s">
        <v>7</v>
      </c>
      <c r="AG135" s="366" t="s">
        <v>7</v>
      </c>
      <c r="AH135" s="366" t="s">
        <v>7</v>
      </c>
      <c r="AI135" s="366" t="s">
        <v>7</v>
      </c>
      <c r="AJ135" s="366" t="s">
        <v>7</v>
      </c>
      <c r="AK135" s="366" t="s">
        <v>7</v>
      </c>
      <c r="AL135" s="366" t="s">
        <v>7</v>
      </c>
      <c r="AM135" s="366" t="s">
        <v>7</v>
      </c>
      <c r="AN135" s="366" t="s">
        <v>7</v>
      </c>
      <c r="AO135" s="366" t="s">
        <v>7</v>
      </c>
      <c r="AP135" s="366" t="s">
        <v>7</v>
      </c>
      <c r="AQ135" s="366" t="s">
        <v>7</v>
      </c>
      <c r="AR135" s="366" t="s">
        <v>7</v>
      </c>
      <c r="AS135" s="366" t="s">
        <v>7</v>
      </c>
      <c r="AT135" s="366" t="s">
        <v>7</v>
      </c>
      <c r="AU135" s="366" t="s">
        <v>7</v>
      </c>
      <c r="AV135" s="366" t="s">
        <v>7</v>
      </c>
      <c r="AW135" s="366" t="s">
        <v>7</v>
      </c>
      <c r="AX135" s="366" t="s">
        <v>7</v>
      </c>
      <c r="AY135" s="366" t="s">
        <v>7</v>
      </c>
      <c r="AZ135" s="366" t="s">
        <v>7</v>
      </c>
      <c r="BA135" s="366" t="s">
        <v>7</v>
      </c>
      <c r="BB135" s="366" t="s">
        <v>7</v>
      </c>
      <c r="BC135" s="366" t="s">
        <v>7</v>
      </c>
      <c r="BD135" s="366" t="s">
        <v>7</v>
      </c>
      <c r="BE135" s="366" t="s">
        <v>7</v>
      </c>
      <c r="BF135" s="366" t="s">
        <v>7</v>
      </c>
      <c r="BG135" s="366" t="s">
        <v>7</v>
      </c>
      <c r="BH135" s="366" t="s">
        <v>7</v>
      </c>
      <c r="BI135" s="366" t="s">
        <v>7</v>
      </c>
      <c r="BJ135" s="366" t="s">
        <v>7</v>
      </c>
      <c r="BK135" s="366" t="s">
        <v>7</v>
      </c>
      <c r="BL135" s="366" t="s">
        <v>7</v>
      </c>
      <c r="BM135" s="139">
        <f t="shared" ref="BM135:BM198" si="30" xml:space="preserve"> BM134 + 1</f>
        <v>130</v>
      </c>
      <c r="BN135" s="199" t="str">
        <f t="shared" ca="1" si="24"/>
        <v>x</v>
      </c>
      <c r="BO135" s="199" t="str">
        <f t="shared" ca="1" si="25"/>
        <v>x</v>
      </c>
      <c r="BQ135" s="282" t="str">
        <f t="shared" si="22"/>
        <v>x</v>
      </c>
      <c r="BR135" s="282" t="str">
        <f t="shared" si="26"/>
        <v>x</v>
      </c>
      <c r="BS135" s="283" t="str">
        <f t="shared" ca="1" si="27"/>
        <v>x</v>
      </c>
      <c r="BT135" s="278" t="str">
        <f t="shared" si="23"/>
        <v>x</v>
      </c>
      <c r="BU135" s="278" t="str">
        <f t="shared" ca="1" si="28"/>
        <v>x</v>
      </c>
      <c r="BV135" s="278" t="str">
        <f t="shared" si="29"/>
        <v>x</v>
      </c>
    </row>
    <row r="136" spans="1:74" ht="13.5" thickBot="1" x14ac:dyDescent="0.25">
      <c r="A136" s="92" t="s">
        <v>70</v>
      </c>
      <c r="B136" s="128" t="s">
        <v>7</v>
      </c>
      <c r="C136" s="128" t="s">
        <v>7</v>
      </c>
      <c r="D136" s="375" t="s">
        <v>7</v>
      </c>
      <c r="E136" s="366" t="s">
        <v>7</v>
      </c>
      <c r="F136" s="366" t="s">
        <v>7</v>
      </c>
      <c r="G136" s="366" t="s">
        <v>7</v>
      </c>
      <c r="H136" s="366" t="s">
        <v>7</v>
      </c>
      <c r="I136" s="366" t="s">
        <v>7</v>
      </c>
      <c r="J136" s="366" t="s">
        <v>7</v>
      </c>
      <c r="K136" s="366" t="s">
        <v>7</v>
      </c>
      <c r="L136" s="366" t="s">
        <v>7</v>
      </c>
      <c r="M136" s="366" t="s">
        <v>7</v>
      </c>
      <c r="N136" s="366" t="s">
        <v>7</v>
      </c>
      <c r="O136" s="366" t="s">
        <v>7</v>
      </c>
      <c r="P136" s="366" t="s">
        <v>7</v>
      </c>
      <c r="Q136" s="366" t="s">
        <v>7</v>
      </c>
      <c r="R136" s="366" t="s">
        <v>7</v>
      </c>
      <c r="S136" s="366" t="s">
        <v>7</v>
      </c>
      <c r="T136" s="366" t="s">
        <v>7</v>
      </c>
      <c r="U136" s="366" t="s">
        <v>7</v>
      </c>
      <c r="V136" s="366" t="s">
        <v>7</v>
      </c>
      <c r="W136" s="366" t="s">
        <v>7</v>
      </c>
      <c r="X136" s="366" t="s">
        <v>7</v>
      </c>
      <c r="Y136" s="366" t="s">
        <v>7</v>
      </c>
      <c r="Z136" s="366" t="s">
        <v>7</v>
      </c>
      <c r="AA136" s="366" t="s">
        <v>7</v>
      </c>
      <c r="AB136" s="366" t="s">
        <v>7</v>
      </c>
      <c r="AC136" s="366" t="s">
        <v>7</v>
      </c>
      <c r="AD136" s="366" t="s">
        <v>7</v>
      </c>
      <c r="AE136" s="366" t="s">
        <v>7</v>
      </c>
      <c r="AF136" s="366" t="s">
        <v>7</v>
      </c>
      <c r="AG136" s="366" t="s">
        <v>7</v>
      </c>
      <c r="AH136" s="366" t="s">
        <v>7</v>
      </c>
      <c r="AI136" s="366" t="s">
        <v>7</v>
      </c>
      <c r="AJ136" s="366" t="s">
        <v>7</v>
      </c>
      <c r="AK136" s="366" t="s">
        <v>7</v>
      </c>
      <c r="AL136" s="366" t="s">
        <v>7</v>
      </c>
      <c r="AM136" s="366" t="s">
        <v>7</v>
      </c>
      <c r="AN136" s="366" t="s">
        <v>7</v>
      </c>
      <c r="AO136" s="366" t="s">
        <v>7</v>
      </c>
      <c r="AP136" s="366" t="s">
        <v>7</v>
      </c>
      <c r="AQ136" s="366" t="s">
        <v>7</v>
      </c>
      <c r="AR136" s="366" t="s">
        <v>7</v>
      </c>
      <c r="AS136" s="366" t="s">
        <v>7</v>
      </c>
      <c r="AT136" s="366" t="s">
        <v>7</v>
      </c>
      <c r="AU136" s="366" t="s">
        <v>7</v>
      </c>
      <c r="AV136" s="366" t="s">
        <v>7</v>
      </c>
      <c r="AW136" s="366" t="s">
        <v>7</v>
      </c>
      <c r="AX136" s="366" t="s">
        <v>7</v>
      </c>
      <c r="AY136" s="366" t="s">
        <v>7</v>
      </c>
      <c r="AZ136" s="366" t="s">
        <v>7</v>
      </c>
      <c r="BA136" s="366" t="s">
        <v>7</v>
      </c>
      <c r="BB136" s="366" t="s">
        <v>7</v>
      </c>
      <c r="BC136" s="366" t="s">
        <v>7</v>
      </c>
      <c r="BD136" s="366" t="s">
        <v>7</v>
      </c>
      <c r="BE136" s="366" t="s">
        <v>7</v>
      </c>
      <c r="BF136" s="366" t="s">
        <v>7</v>
      </c>
      <c r="BG136" s="366" t="s">
        <v>7</v>
      </c>
      <c r="BH136" s="366" t="s">
        <v>7</v>
      </c>
      <c r="BI136" s="366" t="s">
        <v>7</v>
      </c>
      <c r="BJ136" s="366" t="s">
        <v>7</v>
      </c>
      <c r="BK136" s="366" t="s">
        <v>7</v>
      </c>
      <c r="BL136" s="366" t="s">
        <v>7</v>
      </c>
      <c r="BM136" s="139">
        <f t="shared" si="30"/>
        <v>131</v>
      </c>
      <c r="BN136" s="199" t="str">
        <f t="shared" ca="1" si="24"/>
        <v>x</v>
      </c>
      <c r="BO136" s="199" t="str">
        <f t="shared" ca="1" si="25"/>
        <v>x</v>
      </c>
      <c r="BQ136" s="282" t="str">
        <f t="shared" si="22"/>
        <v>x</v>
      </c>
      <c r="BR136" s="282" t="str">
        <f t="shared" si="26"/>
        <v>x</v>
      </c>
      <c r="BS136" s="283" t="str">
        <f t="shared" ca="1" si="27"/>
        <v>x</v>
      </c>
      <c r="BT136" s="278" t="str">
        <f t="shared" si="23"/>
        <v>x</v>
      </c>
      <c r="BU136" s="278" t="str">
        <f t="shared" ca="1" si="28"/>
        <v>x</v>
      </c>
      <c r="BV136" s="278" t="str">
        <f t="shared" si="29"/>
        <v>x</v>
      </c>
    </row>
    <row r="137" spans="1:74" ht="13.5" thickBot="1" x14ac:dyDescent="0.25">
      <c r="A137" s="92" t="s">
        <v>70</v>
      </c>
      <c r="B137" s="128" t="s">
        <v>7</v>
      </c>
      <c r="C137" s="128" t="s">
        <v>7</v>
      </c>
      <c r="D137" s="375" t="s">
        <v>7</v>
      </c>
      <c r="E137" s="366" t="s">
        <v>7</v>
      </c>
      <c r="F137" s="366" t="s">
        <v>7</v>
      </c>
      <c r="G137" s="366" t="s">
        <v>7</v>
      </c>
      <c r="H137" s="366" t="s">
        <v>7</v>
      </c>
      <c r="I137" s="366" t="s">
        <v>7</v>
      </c>
      <c r="J137" s="366" t="s">
        <v>7</v>
      </c>
      <c r="K137" s="366" t="s">
        <v>7</v>
      </c>
      <c r="L137" s="366" t="s">
        <v>7</v>
      </c>
      <c r="M137" s="366" t="s">
        <v>7</v>
      </c>
      <c r="N137" s="366" t="s">
        <v>7</v>
      </c>
      <c r="O137" s="366" t="s">
        <v>7</v>
      </c>
      <c r="P137" s="366" t="s">
        <v>7</v>
      </c>
      <c r="Q137" s="366" t="s">
        <v>7</v>
      </c>
      <c r="R137" s="366" t="s">
        <v>7</v>
      </c>
      <c r="S137" s="366" t="s">
        <v>7</v>
      </c>
      <c r="T137" s="366" t="s">
        <v>7</v>
      </c>
      <c r="U137" s="366" t="s">
        <v>7</v>
      </c>
      <c r="V137" s="366" t="s">
        <v>7</v>
      </c>
      <c r="W137" s="366" t="s">
        <v>7</v>
      </c>
      <c r="X137" s="366" t="s">
        <v>7</v>
      </c>
      <c r="Y137" s="366" t="s">
        <v>7</v>
      </c>
      <c r="Z137" s="366" t="s">
        <v>7</v>
      </c>
      <c r="AA137" s="366" t="s">
        <v>7</v>
      </c>
      <c r="AB137" s="366" t="s">
        <v>7</v>
      </c>
      <c r="AC137" s="366" t="s">
        <v>7</v>
      </c>
      <c r="AD137" s="366" t="s">
        <v>7</v>
      </c>
      <c r="AE137" s="366" t="s">
        <v>7</v>
      </c>
      <c r="AF137" s="366" t="s">
        <v>7</v>
      </c>
      <c r="AG137" s="366" t="s">
        <v>7</v>
      </c>
      <c r="AH137" s="366" t="s">
        <v>7</v>
      </c>
      <c r="AI137" s="366" t="s">
        <v>7</v>
      </c>
      <c r="AJ137" s="366" t="s">
        <v>7</v>
      </c>
      <c r="AK137" s="366" t="s">
        <v>7</v>
      </c>
      <c r="AL137" s="366" t="s">
        <v>7</v>
      </c>
      <c r="AM137" s="366" t="s">
        <v>7</v>
      </c>
      <c r="AN137" s="366" t="s">
        <v>7</v>
      </c>
      <c r="AO137" s="366" t="s">
        <v>7</v>
      </c>
      <c r="AP137" s="366" t="s">
        <v>7</v>
      </c>
      <c r="AQ137" s="366" t="s">
        <v>7</v>
      </c>
      <c r="AR137" s="366" t="s">
        <v>7</v>
      </c>
      <c r="AS137" s="366" t="s">
        <v>7</v>
      </c>
      <c r="AT137" s="366" t="s">
        <v>7</v>
      </c>
      <c r="AU137" s="366" t="s">
        <v>7</v>
      </c>
      <c r="AV137" s="366" t="s">
        <v>7</v>
      </c>
      <c r="AW137" s="366" t="s">
        <v>7</v>
      </c>
      <c r="AX137" s="366" t="s">
        <v>7</v>
      </c>
      <c r="AY137" s="366" t="s">
        <v>7</v>
      </c>
      <c r="AZ137" s="366" t="s">
        <v>7</v>
      </c>
      <c r="BA137" s="366" t="s">
        <v>7</v>
      </c>
      <c r="BB137" s="366" t="s">
        <v>7</v>
      </c>
      <c r="BC137" s="366" t="s">
        <v>7</v>
      </c>
      <c r="BD137" s="366" t="s">
        <v>7</v>
      </c>
      <c r="BE137" s="366" t="s">
        <v>7</v>
      </c>
      <c r="BF137" s="366" t="s">
        <v>7</v>
      </c>
      <c r="BG137" s="366" t="s">
        <v>7</v>
      </c>
      <c r="BH137" s="366" t="s">
        <v>7</v>
      </c>
      <c r="BI137" s="366" t="s">
        <v>7</v>
      </c>
      <c r="BJ137" s="366" t="s">
        <v>7</v>
      </c>
      <c r="BK137" s="366" t="s">
        <v>7</v>
      </c>
      <c r="BL137" s="366" t="s">
        <v>7</v>
      </c>
      <c r="BM137" s="139">
        <f t="shared" si="30"/>
        <v>132</v>
      </c>
      <c r="BN137" s="199" t="str">
        <f t="shared" ca="1" si="24"/>
        <v>x</v>
      </c>
      <c r="BO137" s="199" t="str">
        <f t="shared" ca="1" si="25"/>
        <v>x</v>
      </c>
      <c r="BQ137" s="282" t="str">
        <f t="shared" si="22"/>
        <v>x</v>
      </c>
      <c r="BR137" s="282" t="str">
        <f t="shared" si="26"/>
        <v>x</v>
      </c>
      <c r="BS137" s="283" t="str">
        <f t="shared" ca="1" si="27"/>
        <v>x</v>
      </c>
      <c r="BT137" s="278" t="str">
        <f t="shared" si="23"/>
        <v>x</v>
      </c>
      <c r="BU137" s="278" t="str">
        <f t="shared" ca="1" si="28"/>
        <v>x</v>
      </c>
      <c r="BV137" s="278" t="str">
        <f t="shared" si="29"/>
        <v>x</v>
      </c>
    </row>
    <row r="138" spans="1:74" ht="13.5" thickBot="1" x14ac:dyDescent="0.25">
      <c r="A138" s="92" t="s">
        <v>70</v>
      </c>
      <c r="B138" s="128" t="s">
        <v>7</v>
      </c>
      <c r="C138" s="128" t="s">
        <v>7</v>
      </c>
      <c r="D138" s="375" t="s">
        <v>7</v>
      </c>
      <c r="E138" s="366" t="s">
        <v>7</v>
      </c>
      <c r="F138" s="366" t="s">
        <v>7</v>
      </c>
      <c r="G138" s="366" t="s">
        <v>7</v>
      </c>
      <c r="H138" s="366" t="s">
        <v>7</v>
      </c>
      <c r="I138" s="366" t="s">
        <v>7</v>
      </c>
      <c r="J138" s="366" t="s">
        <v>7</v>
      </c>
      <c r="K138" s="366" t="s">
        <v>7</v>
      </c>
      <c r="L138" s="366" t="s">
        <v>7</v>
      </c>
      <c r="M138" s="366" t="s">
        <v>7</v>
      </c>
      <c r="N138" s="366" t="s">
        <v>7</v>
      </c>
      <c r="O138" s="366" t="s">
        <v>7</v>
      </c>
      <c r="P138" s="366" t="s">
        <v>7</v>
      </c>
      <c r="Q138" s="366" t="s">
        <v>7</v>
      </c>
      <c r="R138" s="366" t="s">
        <v>7</v>
      </c>
      <c r="S138" s="366" t="s">
        <v>7</v>
      </c>
      <c r="T138" s="366" t="s">
        <v>7</v>
      </c>
      <c r="U138" s="366" t="s">
        <v>7</v>
      </c>
      <c r="V138" s="366" t="s">
        <v>7</v>
      </c>
      <c r="W138" s="366" t="s">
        <v>7</v>
      </c>
      <c r="X138" s="366" t="s">
        <v>7</v>
      </c>
      <c r="Y138" s="366" t="s">
        <v>7</v>
      </c>
      <c r="Z138" s="366" t="s">
        <v>7</v>
      </c>
      <c r="AA138" s="366" t="s">
        <v>7</v>
      </c>
      <c r="AB138" s="366" t="s">
        <v>7</v>
      </c>
      <c r="AC138" s="366" t="s">
        <v>7</v>
      </c>
      <c r="AD138" s="366" t="s">
        <v>7</v>
      </c>
      <c r="AE138" s="366" t="s">
        <v>7</v>
      </c>
      <c r="AF138" s="366" t="s">
        <v>7</v>
      </c>
      <c r="AG138" s="366" t="s">
        <v>7</v>
      </c>
      <c r="AH138" s="366" t="s">
        <v>7</v>
      </c>
      <c r="AI138" s="366" t="s">
        <v>7</v>
      </c>
      <c r="AJ138" s="366" t="s">
        <v>7</v>
      </c>
      <c r="AK138" s="366" t="s">
        <v>7</v>
      </c>
      <c r="AL138" s="366" t="s">
        <v>7</v>
      </c>
      <c r="AM138" s="366" t="s">
        <v>7</v>
      </c>
      <c r="AN138" s="366" t="s">
        <v>7</v>
      </c>
      <c r="AO138" s="366" t="s">
        <v>7</v>
      </c>
      <c r="AP138" s="366" t="s">
        <v>7</v>
      </c>
      <c r="AQ138" s="366" t="s">
        <v>7</v>
      </c>
      <c r="AR138" s="366" t="s">
        <v>7</v>
      </c>
      <c r="AS138" s="366" t="s">
        <v>7</v>
      </c>
      <c r="AT138" s="366" t="s">
        <v>7</v>
      </c>
      <c r="AU138" s="366" t="s">
        <v>7</v>
      </c>
      <c r="AV138" s="366" t="s">
        <v>7</v>
      </c>
      <c r="AW138" s="366" t="s">
        <v>7</v>
      </c>
      <c r="AX138" s="366" t="s">
        <v>7</v>
      </c>
      <c r="AY138" s="366" t="s">
        <v>7</v>
      </c>
      <c r="AZ138" s="366" t="s">
        <v>7</v>
      </c>
      <c r="BA138" s="366" t="s">
        <v>7</v>
      </c>
      <c r="BB138" s="366" t="s">
        <v>7</v>
      </c>
      <c r="BC138" s="366" t="s">
        <v>7</v>
      </c>
      <c r="BD138" s="366" t="s">
        <v>7</v>
      </c>
      <c r="BE138" s="366" t="s">
        <v>7</v>
      </c>
      <c r="BF138" s="366" t="s">
        <v>7</v>
      </c>
      <c r="BG138" s="366" t="s">
        <v>7</v>
      </c>
      <c r="BH138" s="366" t="s">
        <v>7</v>
      </c>
      <c r="BI138" s="366" t="s">
        <v>7</v>
      </c>
      <c r="BJ138" s="366" t="s">
        <v>7</v>
      </c>
      <c r="BK138" s="366" t="s">
        <v>7</v>
      </c>
      <c r="BL138" s="366" t="s">
        <v>7</v>
      </c>
      <c r="BM138" s="139">
        <f t="shared" si="30"/>
        <v>133</v>
      </c>
      <c r="BN138" s="199" t="str">
        <f t="shared" ca="1" si="24"/>
        <v>x</v>
      </c>
      <c r="BO138" s="199" t="str">
        <f t="shared" ca="1" si="25"/>
        <v>x</v>
      </c>
      <c r="BQ138" s="282" t="str">
        <f t="shared" si="22"/>
        <v>x</v>
      </c>
      <c r="BR138" s="282" t="str">
        <f t="shared" si="26"/>
        <v>x</v>
      </c>
      <c r="BS138" s="283" t="str">
        <f t="shared" ca="1" si="27"/>
        <v>x</v>
      </c>
      <c r="BT138" s="278" t="str">
        <f t="shared" si="23"/>
        <v>x</v>
      </c>
      <c r="BU138" s="278" t="str">
        <f t="shared" ca="1" si="28"/>
        <v>x</v>
      </c>
      <c r="BV138" s="278" t="str">
        <f t="shared" si="29"/>
        <v>x</v>
      </c>
    </row>
    <row r="139" spans="1:74" ht="13.5" thickBot="1" x14ac:dyDescent="0.25">
      <c r="A139" s="92" t="s">
        <v>70</v>
      </c>
      <c r="B139" s="128" t="s">
        <v>7</v>
      </c>
      <c r="C139" s="128" t="s">
        <v>7</v>
      </c>
      <c r="D139" s="375" t="s">
        <v>7</v>
      </c>
      <c r="E139" s="366" t="s">
        <v>7</v>
      </c>
      <c r="F139" s="366" t="s">
        <v>7</v>
      </c>
      <c r="G139" s="366" t="s">
        <v>7</v>
      </c>
      <c r="H139" s="366" t="s">
        <v>7</v>
      </c>
      <c r="I139" s="366" t="s">
        <v>7</v>
      </c>
      <c r="J139" s="366" t="s">
        <v>7</v>
      </c>
      <c r="K139" s="366" t="s">
        <v>7</v>
      </c>
      <c r="L139" s="366" t="s">
        <v>7</v>
      </c>
      <c r="M139" s="366" t="s">
        <v>7</v>
      </c>
      <c r="N139" s="366" t="s">
        <v>7</v>
      </c>
      <c r="O139" s="366" t="s">
        <v>7</v>
      </c>
      <c r="P139" s="366" t="s">
        <v>7</v>
      </c>
      <c r="Q139" s="366" t="s">
        <v>7</v>
      </c>
      <c r="R139" s="366" t="s">
        <v>7</v>
      </c>
      <c r="S139" s="366" t="s">
        <v>7</v>
      </c>
      <c r="T139" s="366" t="s">
        <v>7</v>
      </c>
      <c r="U139" s="366" t="s">
        <v>7</v>
      </c>
      <c r="V139" s="366" t="s">
        <v>7</v>
      </c>
      <c r="W139" s="366" t="s">
        <v>7</v>
      </c>
      <c r="X139" s="366" t="s">
        <v>7</v>
      </c>
      <c r="Y139" s="366" t="s">
        <v>7</v>
      </c>
      <c r="Z139" s="366" t="s">
        <v>7</v>
      </c>
      <c r="AA139" s="366" t="s">
        <v>7</v>
      </c>
      <c r="AB139" s="366" t="s">
        <v>7</v>
      </c>
      <c r="AC139" s="366" t="s">
        <v>7</v>
      </c>
      <c r="AD139" s="366" t="s">
        <v>7</v>
      </c>
      <c r="AE139" s="366" t="s">
        <v>7</v>
      </c>
      <c r="AF139" s="366" t="s">
        <v>7</v>
      </c>
      <c r="AG139" s="366" t="s">
        <v>7</v>
      </c>
      <c r="AH139" s="366" t="s">
        <v>7</v>
      </c>
      <c r="AI139" s="366" t="s">
        <v>7</v>
      </c>
      <c r="AJ139" s="366" t="s">
        <v>7</v>
      </c>
      <c r="AK139" s="366" t="s">
        <v>7</v>
      </c>
      <c r="AL139" s="366" t="s">
        <v>7</v>
      </c>
      <c r="AM139" s="366" t="s">
        <v>7</v>
      </c>
      <c r="AN139" s="366" t="s">
        <v>7</v>
      </c>
      <c r="AO139" s="366" t="s">
        <v>7</v>
      </c>
      <c r="AP139" s="366" t="s">
        <v>7</v>
      </c>
      <c r="AQ139" s="366" t="s">
        <v>7</v>
      </c>
      <c r="AR139" s="366" t="s">
        <v>7</v>
      </c>
      <c r="AS139" s="366" t="s">
        <v>7</v>
      </c>
      <c r="AT139" s="366" t="s">
        <v>7</v>
      </c>
      <c r="AU139" s="366" t="s">
        <v>7</v>
      </c>
      <c r="AV139" s="366" t="s">
        <v>7</v>
      </c>
      <c r="AW139" s="366" t="s">
        <v>7</v>
      </c>
      <c r="AX139" s="366" t="s">
        <v>7</v>
      </c>
      <c r="AY139" s="366" t="s">
        <v>7</v>
      </c>
      <c r="AZ139" s="366" t="s">
        <v>7</v>
      </c>
      <c r="BA139" s="366" t="s">
        <v>7</v>
      </c>
      <c r="BB139" s="366" t="s">
        <v>7</v>
      </c>
      <c r="BC139" s="366" t="s">
        <v>7</v>
      </c>
      <c r="BD139" s="366" t="s">
        <v>7</v>
      </c>
      <c r="BE139" s="366" t="s">
        <v>7</v>
      </c>
      <c r="BF139" s="366" t="s">
        <v>7</v>
      </c>
      <c r="BG139" s="366" t="s">
        <v>7</v>
      </c>
      <c r="BH139" s="366" t="s">
        <v>7</v>
      </c>
      <c r="BI139" s="366" t="s">
        <v>7</v>
      </c>
      <c r="BJ139" s="366" t="s">
        <v>7</v>
      </c>
      <c r="BK139" s="366" t="s">
        <v>7</v>
      </c>
      <c r="BL139" s="366" t="s">
        <v>7</v>
      </c>
      <c r="BM139" s="139">
        <f t="shared" si="30"/>
        <v>134</v>
      </c>
      <c r="BN139" s="199" t="str">
        <f t="shared" ca="1" si="24"/>
        <v>x</v>
      </c>
      <c r="BO139" s="199" t="str">
        <f t="shared" ca="1" si="25"/>
        <v>x</v>
      </c>
      <c r="BQ139" s="282" t="str">
        <f t="shared" si="22"/>
        <v>x</v>
      </c>
      <c r="BR139" s="282" t="str">
        <f t="shared" si="26"/>
        <v>x</v>
      </c>
      <c r="BS139" s="283" t="str">
        <f t="shared" ca="1" si="27"/>
        <v>x</v>
      </c>
      <c r="BT139" s="278" t="str">
        <f t="shared" si="23"/>
        <v>x</v>
      </c>
      <c r="BU139" s="278" t="str">
        <f t="shared" ca="1" si="28"/>
        <v>x</v>
      </c>
      <c r="BV139" s="278" t="str">
        <f t="shared" si="29"/>
        <v>x</v>
      </c>
    </row>
    <row r="140" spans="1:74" ht="13.5" thickBot="1" x14ac:dyDescent="0.25">
      <c r="A140" s="92" t="s">
        <v>70</v>
      </c>
      <c r="B140" s="128" t="s">
        <v>7</v>
      </c>
      <c r="C140" s="128" t="s">
        <v>7</v>
      </c>
      <c r="D140" s="375" t="s">
        <v>7</v>
      </c>
      <c r="E140" s="366" t="s">
        <v>7</v>
      </c>
      <c r="F140" s="366" t="s">
        <v>7</v>
      </c>
      <c r="G140" s="366" t="s">
        <v>7</v>
      </c>
      <c r="H140" s="366" t="s">
        <v>7</v>
      </c>
      <c r="I140" s="366" t="s">
        <v>7</v>
      </c>
      <c r="J140" s="366" t="s">
        <v>7</v>
      </c>
      <c r="K140" s="366" t="s">
        <v>7</v>
      </c>
      <c r="L140" s="366" t="s">
        <v>7</v>
      </c>
      <c r="M140" s="366" t="s">
        <v>7</v>
      </c>
      <c r="N140" s="366" t="s">
        <v>7</v>
      </c>
      <c r="O140" s="366" t="s">
        <v>7</v>
      </c>
      <c r="P140" s="366" t="s">
        <v>7</v>
      </c>
      <c r="Q140" s="366" t="s">
        <v>7</v>
      </c>
      <c r="R140" s="366" t="s">
        <v>7</v>
      </c>
      <c r="S140" s="366" t="s">
        <v>7</v>
      </c>
      <c r="T140" s="366" t="s">
        <v>7</v>
      </c>
      <c r="U140" s="366" t="s">
        <v>7</v>
      </c>
      <c r="V140" s="366" t="s">
        <v>7</v>
      </c>
      <c r="W140" s="366" t="s">
        <v>7</v>
      </c>
      <c r="X140" s="366" t="s">
        <v>7</v>
      </c>
      <c r="Y140" s="366" t="s">
        <v>7</v>
      </c>
      <c r="Z140" s="366" t="s">
        <v>7</v>
      </c>
      <c r="AA140" s="366" t="s">
        <v>7</v>
      </c>
      <c r="AB140" s="366" t="s">
        <v>7</v>
      </c>
      <c r="AC140" s="366" t="s">
        <v>7</v>
      </c>
      <c r="AD140" s="366" t="s">
        <v>7</v>
      </c>
      <c r="AE140" s="366" t="s">
        <v>7</v>
      </c>
      <c r="AF140" s="366" t="s">
        <v>7</v>
      </c>
      <c r="AG140" s="366" t="s">
        <v>7</v>
      </c>
      <c r="AH140" s="366" t="s">
        <v>7</v>
      </c>
      <c r="AI140" s="366" t="s">
        <v>7</v>
      </c>
      <c r="AJ140" s="366" t="s">
        <v>7</v>
      </c>
      <c r="AK140" s="366" t="s">
        <v>7</v>
      </c>
      <c r="AL140" s="366" t="s">
        <v>7</v>
      </c>
      <c r="AM140" s="366" t="s">
        <v>7</v>
      </c>
      <c r="AN140" s="366" t="s">
        <v>7</v>
      </c>
      <c r="AO140" s="366" t="s">
        <v>7</v>
      </c>
      <c r="AP140" s="366" t="s">
        <v>7</v>
      </c>
      <c r="AQ140" s="366" t="s">
        <v>7</v>
      </c>
      <c r="AR140" s="366" t="s">
        <v>7</v>
      </c>
      <c r="AS140" s="366" t="s">
        <v>7</v>
      </c>
      <c r="AT140" s="366" t="s">
        <v>7</v>
      </c>
      <c r="AU140" s="366" t="s">
        <v>7</v>
      </c>
      <c r="AV140" s="366" t="s">
        <v>7</v>
      </c>
      <c r="AW140" s="366" t="s">
        <v>7</v>
      </c>
      <c r="AX140" s="366" t="s">
        <v>7</v>
      </c>
      <c r="AY140" s="366" t="s">
        <v>7</v>
      </c>
      <c r="AZ140" s="366" t="s">
        <v>7</v>
      </c>
      <c r="BA140" s="366" t="s">
        <v>7</v>
      </c>
      <c r="BB140" s="366" t="s">
        <v>7</v>
      </c>
      <c r="BC140" s="366" t="s">
        <v>7</v>
      </c>
      <c r="BD140" s="366" t="s">
        <v>7</v>
      </c>
      <c r="BE140" s="366" t="s">
        <v>7</v>
      </c>
      <c r="BF140" s="366" t="s">
        <v>7</v>
      </c>
      <c r="BG140" s="366" t="s">
        <v>7</v>
      </c>
      <c r="BH140" s="366" t="s">
        <v>7</v>
      </c>
      <c r="BI140" s="366" t="s">
        <v>7</v>
      </c>
      <c r="BJ140" s="366" t="s">
        <v>7</v>
      </c>
      <c r="BK140" s="366" t="s">
        <v>7</v>
      </c>
      <c r="BL140" s="366" t="s">
        <v>7</v>
      </c>
      <c r="BM140" s="139">
        <f t="shared" si="30"/>
        <v>135</v>
      </c>
      <c r="BN140" s="199" t="str">
        <f t="shared" ca="1" si="24"/>
        <v>x</v>
      </c>
      <c r="BO140" s="199" t="str">
        <f t="shared" ca="1" si="25"/>
        <v>x</v>
      </c>
      <c r="BQ140" s="282" t="str">
        <f t="shared" si="22"/>
        <v>x</v>
      </c>
      <c r="BR140" s="282" t="str">
        <f t="shared" si="26"/>
        <v>x</v>
      </c>
      <c r="BS140" s="283" t="str">
        <f t="shared" ca="1" si="27"/>
        <v>x</v>
      </c>
      <c r="BT140" s="278" t="str">
        <f t="shared" si="23"/>
        <v>x</v>
      </c>
      <c r="BU140" s="278" t="str">
        <f t="shared" ca="1" si="28"/>
        <v>x</v>
      </c>
      <c r="BV140" s="278" t="str">
        <f t="shared" si="29"/>
        <v>x</v>
      </c>
    </row>
    <row r="141" spans="1:74" ht="13.5" thickBot="1" x14ac:dyDescent="0.25">
      <c r="A141" s="92" t="s">
        <v>70</v>
      </c>
      <c r="B141" s="128" t="s">
        <v>7</v>
      </c>
      <c r="C141" s="128" t="s">
        <v>7</v>
      </c>
      <c r="D141" s="375" t="s">
        <v>7</v>
      </c>
      <c r="E141" s="366" t="s">
        <v>7</v>
      </c>
      <c r="F141" s="366" t="s">
        <v>7</v>
      </c>
      <c r="G141" s="366" t="s">
        <v>7</v>
      </c>
      <c r="H141" s="366" t="s">
        <v>7</v>
      </c>
      <c r="I141" s="366" t="s">
        <v>7</v>
      </c>
      <c r="J141" s="366" t="s">
        <v>7</v>
      </c>
      <c r="K141" s="366" t="s">
        <v>7</v>
      </c>
      <c r="L141" s="366" t="s">
        <v>7</v>
      </c>
      <c r="M141" s="366" t="s">
        <v>7</v>
      </c>
      <c r="N141" s="366" t="s">
        <v>7</v>
      </c>
      <c r="O141" s="366" t="s">
        <v>7</v>
      </c>
      <c r="P141" s="366" t="s">
        <v>7</v>
      </c>
      <c r="Q141" s="366" t="s">
        <v>7</v>
      </c>
      <c r="R141" s="366" t="s">
        <v>7</v>
      </c>
      <c r="S141" s="366" t="s">
        <v>7</v>
      </c>
      <c r="T141" s="366" t="s">
        <v>7</v>
      </c>
      <c r="U141" s="366" t="s">
        <v>7</v>
      </c>
      <c r="V141" s="366" t="s">
        <v>7</v>
      </c>
      <c r="W141" s="366" t="s">
        <v>7</v>
      </c>
      <c r="X141" s="366" t="s">
        <v>7</v>
      </c>
      <c r="Y141" s="366" t="s">
        <v>7</v>
      </c>
      <c r="Z141" s="366" t="s">
        <v>7</v>
      </c>
      <c r="AA141" s="366" t="s">
        <v>7</v>
      </c>
      <c r="AB141" s="366" t="s">
        <v>7</v>
      </c>
      <c r="AC141" s="366" t="s">
        <v>7</v>
      </c>
      <c r="AD141" s="366" t="s">
        <v>7</v>
      </c>
      <c r="AE141" s="366" t="s">
        <v>7</v>
      </c>
      <c r="AF141" s="366" t="s">
        <v>7</v>
      </c>
      <c r="AG141" s="366" t="s">
        <v>7</v>
      </c>
      <c r="AH141" s="366" t="s">
        <v>7</v>
      </c>
      <c r="AI141" s="366" t="s">
        <v>7</v>
      </c>
      <c r="AJ141" s="366" t="s">
        <v>7</v>
      </c>
      <c r="AK141" s="366" t="s">
        <v>7</v>
      </c>
      <c r="AL141" s="366" t="s">
        <v>7</v>
      </c>
      <c r="AM141" s="366" t="s">
        <v>7</v>
      </c>
      <c r="AN141" s="366" t="s">
        <v>7</v>
      </c>
      <c r="AO141" s="366" t="s">
        <v>7</v>
      </c>
      <c r="AP141" s="366" t="s">
        <v>7</v>
      </c>
      <c r="AQ141" s="366" t="s">
        <v>7</v>
      </c>
      <c r="AR141" s="366" t="s">
        <v>7</v>
      </c>
      <c r="AS141" s="366" t="s">
        <v>7</v>
      </c>
      <c r="AT141" s="366" t="s">
        <v>7</v>
      </c>
      <c r="AU141" s="366" t="s">
        <v>7</v>
      </c>
      <c r="AV141" s="366" t="s">
        <v>7</v>
      </c>
      <c r="AW141" s="366" t="s">
        <v>7</v>
      </c>
      <c r="AX141" s="366" t="s">
        <v>7</v>
      </c>
      <c r="AY141" s="366" t="s">
        <v>7</v>
      </c>
      <c r="AZ141" s="366" t="s">
        <v>7</v>
      </c>
      <c r="BA141" s="366" t="s">
        <v>7</v>
      </c>
      <c r="BB141" s="366" t="s">
        <v>7</v>
      </c>
      <c r="BC141" s="366" t="s">
        <v>7</v>
      </c>
      <c r="BD141" s="366" t="s">
        <v>7</v>
      </c>
      <c r="BE141" s="366" t="s">
        <v>7</v>
      </c>
      <c r="BF141" s="366" t="s">
        <v>7</v>
      </c>
      <c r="BG141" s="366" t="s">
        <v>7</v>
      </c>
      <c r="BH141" s="366" t="s">
        <v>7</v>
      </c>
      <c r="BI141" s="366" t="s">
        <v>7</v>
      </c>
      <c r="BJ141" s="366" t="s">
        <v>7</v>
      </c>
      <c r="BK141" s="366" t="s">
        <v>7</v>
      </c>
      <c r="BL141" s="366" t="s">
        <v>7</v>
      </c>
      <c r="BM141" s="139">
        <f t="shared" si="30"/>
        <v>136</v>
      </c>
      <c r="BN141" s="199" t="str">
        <f t="shared" ca="1" si="24"/>
        <v>x</v>
      </c>
      <c r="BO141" s="199" t="str">
        <f t="shared" ca="1" si="25"/>
        <v>x</v>
      </c>
      <c r="BQ141" s="282" t="str">
        <f t="shared" si="22"/>
        <v>x</v>
      </c>
      <c r="BR141" s="282" t="str">
        <f t="shared" si="26"/>
        <v>x</v>
      </c>
      <c r="BS141" s="283" t="str">
        <f t="shared" ca="1" si="27"/>
        <v>x</v>
      </c>
      <c r="BT141" s="278" t="str">
        <f t="shared" si="23"/>
        <v>x</v>
      </c>
      <c r="BU141" s="278" t="str">
        <f t="shared" ca="1" si="28"/>
        <v>x</v>
      </c>
      <c r="BV141" s="278" t="str">
        <f t="shared" si="29"/>
        <v>x</v>
      </c>
    </row>
    <row r="142" spans="1:74" ht="13.5" thickBot="1" x14ac:dyDescent="0.25">
      <c r="A142" s="92" t="s">
        <v>70</v>
      </c>
      <c r="B142" s="128" t="s">
        <v>7</v>
      </c>
      <c r="C142" s="128" t="s">
        <v>7</v>
      </c>
      <c r="D142" s="375" t="s">
        <v>7</v>
      </c>
      <c r="E142" s="366" t="s">
        <v>7</v>
      </c>
      <c r="F142" s="366" t="s">
        <v>7</v>
      </c>
      <c r="G142" s="366" t="s">
        <v>7</v>
      </c>
      <c r="H142" s="366" t="s">
        <v>7</v>
      </c>
      <c r="I142" s="366" t="s">
        <v>7</v>
      </c>
      <c r="J142" s="366" t="s">
        <v>7</v>
      </c>
      <c r="K142" s="366" t="s">
        <v>7</v>
      </c>
      <c r="L142" s="366" t="s">
        <v>7</v>
      </c>
      <c r="M142" s="366" t="s">
        <v>7</v>
      </c>
      <c r="N142" s="366" t="s">
        <v>7</v>
      </c>
      <c r="O142" s="366" t="s">
        <v>7</v>
      </c>
      <c r="P142" s="366" t="s">
        <v>7</v>
      </c>
      <c r="Q142" s="366" t="s">
        <v>7</v>
      </c>
      <c r="R142" s="366" t="s">
        <v>7</v>
      </c>
      <c r="S142" s="366" t="s">
        <v>7</v>
      </c>
      <c r="T142" s="366" t="s">
        <v>7</v>
      </c>
      <c r="U142" s="366" t="s">
        <v>7</v>
      </c>
      <c r="V142" s="366" t="s">
        <v>7</v>
      </c>
      <c r="W142" s="366" t="s">
        <v>7</v>
      </c>
      <c r="X142" s="366" t="s">
        <v>7</v>
      </c>
      <c r="Y142" s="366" t="s">
        <v>7</v>
      </c>
      <c r="Z142" s="366" t="s">
        <v>7</v>
      </c>
      <c r="AA142" s="366" t="s">
        <v>7</v>
      </c>
      <c r="AB142" s="366" t="s">
        <v>7</v>
      </c>
      <c r="AC142" s="366" t="s">
        <v>7</v>
      </c>
      <c r="AD142" s="366" t="s">
        <v>7</v>
      </c>
      <c r="AE142" s="366" t="s">
        <v>7</v>
      </c>
      <c r="AF142" s="366" t="s">
        <v>7</v>
      </c>
      <c r="AG142" s="366" t="s">
        <v>7</v>
      </c>
      <c r="AH142" s="366" t="s">
        <v>7</v>
      </c>
      <c r="AI142" s="366" t="s">
        <v>7</v>
      </c>
      <c r="AJ142" s="366" t="s">
        <v>7</v>
      </c>
      <c r="AK142" s="366" t="s">
        <v>7</v>
      </c>
      <c r="AL142" s="366" t="s">
        <v>7</v>
      </c>
      <c r="AM142" s="366" t="s">
        <v>7</v>
      </c>
      <c r="AN142" s="366" t="s">
        <v>7</v>
      </c>
      <c r="AO142" s="366" t="s">
        <v>7</v>
      </c>
      <c r="AP142" s="366" t="s">
        <v>7</v>
      </c>
      <c r="AQ142" s="366" t="s">
        <v>7</v>
      </c>
      <c r="AR142" s="366" t="s">
        <v>7</v>
      </c>
      <c r="AS142" s="366" t="s">
        <v>7</v>
      </c>
      <c r="AT142" s="366" t="s">
        <v>7</v>
      </c>
      <c r="AU142" s="366" t="s">
        <v>7</v>
      </c>
      <c r="AV142" s="366" t="s">
        <v>7</v>
      </c>
      <c r="AW142" s="366" t="s">
        <v>7</v>
      </c>
      <c r="AX142" s="366" t="s">
        <v>7</v>
      </c>
      <c r="AY142" s="366" t="s">
        <v>7</v>
      </c>
      <c r="AZ142" s="366" t="s">
        <v>7</v>
      </c>
      <c r="BA142" s="366" t="s">
        <v>7</v>
      </c>
      <c r="BB142" s="366" t="s">
        <v>7</v>
      </c>
      <c r="BC142" s="366" t="s">
        <v>7</v>
      </c>
      <c r="BD142" s="366" t="s">
        <v>7</v>
      </c>
      <c r="BE142" s="366" t="s">
        <v>7</v>
      </c>
      <c r="BF142" s="366" t="s">
        <v>7</v>
      </c>
      <c r="BG142" s="366" t="s">
        <v>7</v>
      </c>
      <c r="BH142" s="366" t="s">
        <v>7</v>
      </c>
      <c r="BI142" s="366" t="s">
        <v>7</v>
      </c>
      <c r="BJ142" s="366" t="s">
        <v>7</v>
      </c>
      <c r="BK142" s="366" t="s">
        <v>7</v>
      </c>
      <c r="BL142" s="366" t="s">
        <v>7</v>
      </c>
      <c r="BM142" s="139">
        <f t="shared" si="30"/>
        <v>137</v>
      </c>
      <c r="BN142" s="199" t="str">
        <f t="shared" ca="1" si="24"/>
        <v>x</v>
      </c>
      <c r="BO142" s="199" t="str">
        <f t="shared" ca="1" si="25"/>
        <v>x</v>
      </c>
      <c r="BQ142" s="282" t="str">
        <f t="shared" si="22"/>
        <v>x</v>
      </c>
      <c r="BR142" s="282" t="str">
        <f t="shared" si="26"/>
        <v>x</v>
      </c>
      <c r="BS142" s="283" t="str">
        <f t="shared" ca="1" si="27"/>
        <v>x</v>
      </c>
      <c r="BT142" s="278" t="str">
        <f t="shared" si="23"/>
        <v>x</v>
      </c>
      <c r="BU142" s="278" t="str">
        <f t="shared" ca="1" si="28"/>
        <v>x</v>
      </c>
      <c r="BV142" s="278" t="str">
        <f t="shared" si="29"/>
        <v>x</v>
      </c>
    </row>
    <row r="143" spans="1:74" ht="13.5" thickBot="1" x14ac:dyDescent="0.25">
      <c r="A143" s="92" t="s">
        <v>70</v>
      </c>
      <c r="B143" s="128" t="s">
        <v>7</v>
      </c>
      <c r="C143" s="128" t="s">
        <v>7</v>
      </c>
      <c r="D143" s="375" t="s">
        <v>7</v>
      </c>
      <c r="E143" s="366" t="s">
        <v>7</v>
      </c>
      <c r="F143" s="366" t="s">
        <v>7</v>
      </c>
      <c r="G143" s="366" t="s">
        <v>7</v>
      </c>
      <c r="H143" s="366" t="s">
        <v>7</v>
      </c>
      <c r="I143" s="366" t="s">
        <v>7</v>
      </c>
      <c r="J143" s="366" t="s">
        <v>7</v>
      </c>
      <c r="K143" s="366" t="s">
        <v>7</v>
      </c>
      <c r="L143" s="366" t="s">
        <v>7</v>
      </c>
      <c r="M143" s="366" t="s">
        <v>7</v>
      </c>
      <c r="N143" s="366" t="s">
        <v>7</v>
      </c>
      <c r="O143" s="366" t="s">
        <v>7</v>
      </c>
      <c r="P143" s="366" t="s">
        <v>7</v>
      </c>
      <c r="Q143" s="366" t="s">
        <v>7</v>
      </c>
      <c r="R143" s="366" t="s">
        <v>7</v>
      </c>
      <c r="S143" s="366" t="s">
        <v>7</v>
      </c>
      <c r="T143" s="366" t="s">
        <v>7</v>
      </c>
      <c r="U143" s="366" t="s">
        <v>7</v>
      </c>
      <c r="V143" s="366" t="s">
        <v>7</v>
      </c>
      <c r="W143" s="366" t="s">
        <v>7</v>
      </c>
      <c r="X143" s="366" t="s">
        <v>7</v>
      </c>
      <c r="Y143" s="366" t="s">
        <v>7</v>
      </c>
      <c r="Z143" s="366" t="s">
        <v>7</v>
      </c>
      <c r="AA143" s="366" t="s">
        <v>7</v>
      </c>
      <c r="AB143" s="366" t="s">
        <v>7</v>
      </c>
      <c r="AC143" s="366" t="s">
        <v>7</v>
      </c>
      <c r="AD143" s="366" t="s">
        <v>7</v>
      </c>
      <c r="AE143" s="366" t="s">
        <v>7</v>
      </c>
      <c r="AF143" s="366" t="s">
        <v>7</v>
      </c>
      <c r="AG143" s="366" t="s">
        <v>7</v>
      </c>
      <c r="AH143" s="366" t="s">
        <v>7</v>
      </c>
      <c r="AI143" s="366" t="s">
        <v>7</v>
      </c>
      <c r="AJ143" s="366" t="s">
        <v>7</v>
      </c>
      <c r="AK143" s="366" t="s">
        <v>7</v>
      </c>
      <c r="AL143" s="366" t="s">
        <v>7</v>
      </c>
      <c r="AM143" s="366" t="s">
        <v>7</v>
      </c>
      <c r="AN143" s="366" t="s">
        <v>7</v>
      </c>
      <c r="AO143" s="366" t="s">
        <v>7</v>
      </c>
      <c r="AP143" s="366" t="s">
        <v>7</v>
      </c>
      <c r="AQ143" s="366" t="s">
        <v>7</v>
      </c>
      <c r="AR143" s="366" t="s">
        <v>7</v>
      </c>
      <c r="AS143" s="366" t="s">
        <v>7</v>
      </c>
      <c r="AT143" s="366" t="s">
        <v>7</v>
      </c>
      <c r="AU143" s="366" t="s">
        <v>7</v>
      </c>
      <c r="AV143" s="366" t="s">
        <v>7</v>
      </c>
      <c r="AW143" s="366" t="s">
        <v>7</v>
      </c>
      <c r="AX143" s="366" t="s">
        <v>7</v>
      </c>
      <c r="AY143" s="366" t="s">
        <v>7</v>
      </c>
      <c r="AZ143" s="366" t="s">
        <v>7</v>
      </c>
      <c r="BA143" s="366" t="s">
        <v>7</v>
      </c>
      <c r="BB143" s="366" t="s">
        <v>7</v>
      </c>
      <c r="BC143" s="366" t="s">
        <v>7</v>
      </c>
      <c r="BD143" s="366" t="s">
        <v>7</v>
      </c>
      <c r="BE143" s="366" t="s">
        <v>7</v>
      </c>
      <c r="BF143" s="366" t="s">
        <v>7</v>
      </c>
      <c r="BG143" s="366" t="s">
        <v>7</v>
      </c>
      <c r="BH143" s="366" t="s">
        <v>7</v>
      </c>
      <c r="BI143" s="366" t="s">
        <v>7</v>
      </c>
      <c r="BJ143" s="366" t="s">
        <v>7</v>
      </c>
      <c r="BK143" s="366" t="s">
        <v>7</v>
      </c>
      <c r="BL143" s="366" t="s">
        <v>7</v>
      </c>
      <c r="BM143" s="139">
        <f t="shared" si="30"/>
        <v>138</v>
      </c>
      <c r="BN143" s="199" t="str">
        <f t="shared" ca="1" si="24"/>
        <v>x</v>
      </c>
      <c r="BO143" s="199" t="str">
        <f t="shared" ca="1" si="25"/>
        <v>x</v>
      </c>
      <c r="BQ143" s="282" t="str">
        <f t="shared" si="22"/>
        <v>x</v>
      </c>
      <c r="BR143" s="282" t="str">
        <f t="shared" si="26"/>
        <v>x</v>
      </c>
      <c r="BS143" s="283" t="str">
        <f t="shared" ca="1" si="27"/>
        <v>x</v>
      </c>
      <c r="BT143" s="278" t="str">
        <f t="shared" si="23"/>
        <v>x</v>
      </c>
      <c r="BU143" s="278" t="str">
        <f t="shared" ca="1" si="28"/>
        <v>x</v>
      </c>
      <c r="BV143" s="278" t="str">
        <f t="shared" si="29"/>
        <v>x</v>
      </c>
    </row>
    <row r="144" spans="1:74" ht="13.5" thickBot="1" x14ac:dyDescent="0.25">
      <c r="A144" s="92" t="s">
        <v>70</v>
      </c>
      <c r="B144" s="128" t="s">
        <v>7</v>
      </c>
      <c r="C144" s="128" t="s">
        <v>7</v>
      </c>
      <c r="D144" s="375" t="s">
        <v>7</v>
      </c>
      <c r="E144" s="366" t="s">
        <v>7</v>
      </c>
      <c r="F144" s="366" t="s">
        <v>7</v>
      </c>
      <c r="G144" s="366" t="s">
        <v>7</v>
      </c>
      <c r="H144" s="366" t="s">
        <v>7</v>
      </c>
      <c r="I144" s="366" t="s">
        <v>7</v>
      </c>
      <c r="J144" s="366" t="s">
        <v>7</v>
      </c>
      <c r="K144" s="366" t="s">
        <v>7</v>
      </c>
      <c r="L144" s="366" t="s">
        <v>7</v>
      </c>
      <c r="M144" s="366" t="s">
        <v>7</v>
      </c>
      <c r="N144" s="366" t="s">
        <v>7</v>
      </c>
      <c r="O144" s="366" t="s">
        <v>7</v>
      </c>
      <c r="P144" s="366" t="s">
        <v>7</v>
      </c>
      <c r="Q144" s="366" t="s">
        <v>7</v>
      </c>
      <c r="R144" s="366" t="s">
        <v>7</v>
      </c>
      <c r="S144" s="366" t="s">
        <v>7</v>
      </c>
      <c r="T144" s="366" t="s">
        <v>7</v>
      </c>
      <c r="U144" s="366" t="s">
        <v>7</v>
      </c>
      <c r="V144" s="366" t="s">
        <v>7</v>
      </c>
      <c r="W144" s="366" t="s">
        <v>7</v>
      </c>
      <c r="X144" s="366" t="s">
        <v>7</v>
      </c>
      <c r="Y144" s="366" t="s">
        <v>7</v>
      </c>
      <c r="Z144" s="366" t="s">
        <v>7</v>
      </c>
      <c r="AA144" s="366" t="s">
        <v>7</v>
      </c>
      <c r="AB144" s="366" t="s">
        <v>7</v>
      </c>
      <c r="AC144" s="366" t="s">
        <v>7</v>
      </c>
      <c r="AD144" s="366" t="s">
        <v>7</v>
      </c>
      <c r="AE144" s="366" t="s">
        <v>7</v>
      </c>
      <c r="AF144" s="366" t="s">
        <v>7</v>
      </c>
      <c r="AG144" s="366" t="s">
        <v>7</v>
      </c>
      <c r="AH144" s="366" t="s">
        <v>7</v>
      </c>
      <c r="AI144" s="366" t="s">
        <v>7</v>
      </c>
      <c r="AJ144" s="366" t="s">
        <v>7</v>
      </c>
      <c r="AK144" s="366" t="s">
        <v>7</v>
      </c>
      <c r="AL144" s="366" t="s">
        <v>7</v>
      </c>
      <c r="AM144" s="366" t="s">
        <v>7</v>
      </c>
      <c r="AN144" s="366" t="s">
        <v>7</v>
      </c>
      <c r="AO144" s="366" t="s">
        <v>7</v>
      </c>
      <c r="AP144" s="366" t="s">
        <v>7</v>
      </c>
      <c r="AQ144" s="366" t="s">
        <v>7</v>
      </c>
      <c r="AR144" s="366" t="s">
        <v>7</v>
      </c>
      <c r="AS144" s="366" t="s">
        <v>7</v>
      </c>
      <c r="AT144" s="366" t="s">
        <v>7</v>
      </c>
      <c r="AU144" s="366" t="s">
        <v>7</v>
      </c>
      <c r="AV144" s="366" t="s">
        <v>7</v>
      </c>
      <c r="AW144" s="366" t="s">
        <v>7</v>
      </c>
      <c r="AX144" s="366" t="s">
        <v>7</v>
      </c>
      <c r="AY144" s="366" t="s">
        <v>7</v>
      </c>
      <c r="AZ144" s="366" t="s">
        <v>7</v>
      </c>
      <c r="BA144" s="366" t="s">
        <v>7</v>
      </c>
      <c r="BB144" s="366" t="s">
        <v>7</v>
      </c>
      <c r="BC144" s="366" t="s">
        <v>7</v>
      </c>
      <c r="BD144" s="366" t="s">
        <v>7</v>
      </c>
      <c r="BE144" s="366" t="s">
        <v>7</v>
      </c>
      <c r="BF144" s="366" t="s">
        <v>7</v>
      </c>
      <c r="BG144" s="366" t="s">
        <v>7</v>
      </c>
      <c r="BH144" s="366" t="s">
        <v>7</v>
      </c>
      <c r="BI144" s="366" t="s">
        <v>7</v>
      </c>
      <c r="BJ144" s="366" t="s">
        <v>7</v>
      </c>
      <c r="BK144" s="366" t="s">
        <v>7</v>
      </c>
      <c r="BL144" s="366" t="s">
        <v>7</v>
      </c>
      <c r="BM144" s="139">
        <f t="shared" si="30"/>
        <v>139</v>
      </c>
      <c r="BN144" s="199" t="str">
        <f t="shared" ca="1" si="24"/>
        <v>x</v>
      </c>
      <c r="BO144" s="199" t="str">
        <f t="shared" ca="1" si="25"/>
        <v>x</v>
      </c>
      <c r="BQ144" s="282" t="str">
        <f t="shared" si="22"/>
        <v>x</v>
      </c>
      <c r="BR144" s="282" t="str">
        <f t="shared" si="26"/>
        <v>x</v>
      </c>
      <c r="BS144" s="283" t="str">
        <f t="shared" ca="1" si="27"/>
        <v>x</v>
      </c>
      <c r="BT144" s="278" t="str">
        <f t="shared" si="23"/>
        <v>x</v>
      </c>
      <c r="BU144" s="278" t="str">
        <f t="shared" ca="1" si="28"/>
        <v>x</v>
      </c>
      <c r="BV144" s="278" t="str">
        <f t="shared" si="29"/>
        <v>x</v>
      </c>
    </row>
    <row r="145" spans="1:74" ht="13.5" thickBot="1" x14ac:dyDescent="0.25">
      <c r="A145" s="92" t="s">
        <v>70</v>
      </c>
      <c r="B145" s="128" t="s">
        <v>7</v>
      </c>
      <c r="C145" s="128" t="s">
        <v>7</v>
      </c>
      <c r="D145" s="375" t="s">
        <v>7</v>
      </c>
      <c r="E145" s="366" t="s">
        <v>7</v>
      </c>
      <c r="F145" s="366" t="s">
        <v>7</v>
      </c>
      <c r="G145" s="366" t="s">
        <v>7</v>
      </c>
      <c r="H145" s="366" t="s">
        <v>7</v>
      </c>
      <c r="I145" s="366" t="s">
        <v>7</v>
      </c>
      <c r="J145" s="366" t="s">
        <v>7</v>
      </c>
      <c r="K145" s="366" t="s">
        <v>7</v>
      </c>
      <c r="L145" s="366" t="s">
        <v>7</v>
      </c>
      <c r="M145" s="366" t="s">
        <v>7</v>
      </c>
      <c r="N145" s="366" t="s">
        <v>7</v>
      </c>
      <c r="O145" s="366" t="s">
        <v>7</v>
      </c>
      <c r="P145" s="366" t="s">
        <v>7</v>
      </c>
      <c r="Q145" s="366" t="s">
        <v>7</v>
      </c>
      <c r="R145" s="366" t="s">
        <v>7</v>
      </c>
      <c r="S145" s="366" t="s">
        <v>7</v>
      </c>
      <c r="T145" s="366" t="s">
        <v>7</v>
      </c>
      <c r="U145" s="366" t="s">
        <v>7</v>
      </c>
      <c r="V145" s="366" t="s">
        <v>7</v>
      </c>
      <c r="W145" s="366" t="s">
        <v>7</v>
      </c>
      <c r="X145" s="366" t="s">
        <v>7</v>
      </c>
      <c r="Y145" s="366" t="s">
        <v>7</v>
      </c>
      <c r="Z145" s="366" t="s">
        <v>7</v>
      </c>
      <c r="AA145" s="366" t="s">
        <v>7</v>
      </c>
      <c r="AB145" s="366" t="s">
        <v>7</v>
      </c>
      <c r="AC145" s="366" t="s">
        <v>7</v>
      </c>
      <c r="AD145" s="366" t="s">
        <v>7</v>
      </c>
      <c r="AE145" s="366" t="s">
        <v>7</v>
      </c>
      <c r="AF145" s="366" t="s">
        <v>7</v>
      </c>
      <c r="AG145" s="366" t="s">
        <v>7</v>
      </c>
      <c r="AH145" s="366" t="s">
        <v>7</v>
      </c>
      <c r="AI145" s="366" t="s">
        <v>7</v>
      </c>
      <c r="AJ145" s="366" t="s">
        <v>7</v>
      </c>
      <c r="AK145" s="366" t="s">
        <v>7</v>
      </c>
      <c r="AL145" s="366" t="s">
        <v>7</v>
      </c>
      <c r="AM145" s="366" t="s">
        <v>7</v>
      </c>
      <c r="AN145" s="366" t="s">
        <v>7</v>
      </c>
      <c r="AO145" s="366" t="s">
        <v>7</v>
      </c>
      <c r="AP145" s="366" t="s">
        <v>7</v>
      </c>
      <c r="AQ145" s="366" t="s">
        <v>7</v>
      </c>
      <c r="AR145" s="366" t="s">
        <v>7</v>
      </c>
      <c r="AS145" s="366" t="s">
        <v>7</v>
      </c>
      <c r="AT145" s="366" t="s">
        <v>7</v>
      </c>
      <c r="AU145" s="366" t="s">
        <v>7</v>
      </c>
      <c r="AV145" s="366" t="s">
        <v>7</v>
      </c>
      <c r="AW145" s="366" t="s">
        <v>7</v>
      </c>
      <c r="AX145" s="366" t="s">
        <v>7</v>
      </c>
      <c r="AY145" s="366" t="s">
        <v>7</v>
      </c>
      <c r="AZ145" s="366" t="s">
        <v>7</v>
      </c>
      <c r="BA145" s="366" t="s">
        <v>7</v>
      </c>
      <c r="BB145" s="366" t="s">
        <v>7</v>
      </c>
      <c r="BC145" s="366" t="s">
        <v>7</v>
      </c>
      <c r="BD145" s="366" t="s">
        <v>7</v>
      </c>
      <c r="BE145" s="366" t="s">
        <v>7</v>
      </c>
      <c r="BF145" s="366" t="s">
        <v>7</v>
      </c>
      <c r="BG145" s="366" t="s">
        <v>7</v>
      </c>
      <c r="BH145" s="366" t="s">
        <v>7</v>
      </c>
      <c r="BI145" s="366" t="s">
        <v>7</v>
      </c>
      <c r="BJ145" s="366" t="s">
        <v>7</v>
      </c>
      <c r="BK145" s="366" t="s">
        <v>7</v>
      </c>
      <c r="BL145" s="366" t="s">
        <v>7</v>
      </c>
      <c r="BM145" s="139">
        <f t="shared" si="30"/>
        <v>140</v>
      </c>
      <c r="BN145" s="199" t="str">
        <f t="shared" ca="1" si="24"/>
        <v>x</v>
      </c>
      <c r="BO145" s="199" t="str">
        <f t="shared" ca="1" si="25"/>
        <v>x</v>
      </c>
      <c r="BQ145" s="282" t="str">
        <f t="shared" si="22"/>
        <v>x</v>
      </c>
      <c r="BR145" s="282" t="str">
        <f t="shared" si="26"/>
        <v>x</v>
      </c>
      <c r="BS145" s="283" t="str">
        <f t="shared" ca="1" si="27"/>
        <v>x</v>
      </c>
      <c r="BT145" s="278" t="str">
        <f t="shared" si="23"/>
        <v>x</v>
      </c>
      <c r="BU145" s="278" t="str">
        <f t="shared" ca="1" si="28"/>
        <v>x</v>
      </c>
      <c r="BV145" s="278" t="str">
        <f t="shared" si="29"/>
        <v>x</v>
      </c>
    </row>
    <row r="146" spans="1:74" ht="13.5" thickBot="1" x14ac:dyDescent="0.25">
      <c r="A146" s="92" t="s">
        <v>70</v>
      </c>
      <c r="B146" s="128" t="s">
        <v>7</v>
      </c>
      <c r="C146" s="128" t="s">
        <v>7</v>
      </c>
      <c r="D146" s="375" t="s">
        <v>7</v>
      </c>
      <c r="E146" s="366" t="s">
        <v>7</v>
      </c>
      <c r="F146" s="366" t="s">
        <v>7</v>
      </c>
      <c r="G146" s="366" t="s">
        <v>7</v>
      </c>
      <c r="H146" s="366" t="s">
        <v>7</v>
      </c>
      <c r="I146" s="366" t="s">
        <v>7</v>
      </c>
      <c r="J146" s="366" t="s">
        <v>7</v>
      </c>
      <c r="K146" s="366" t="s">
        <v>7</v>
      </c>
      <c r="L146" s="366" t="s">
        <v>7</v>
      </c>
      <c r="M146" s="366" t="s">
        <v>7</v>
      </c>
      <c r="N146" s="366" t="s">
        <v>7</v>
      </c>
      <c r="O146" s="366" t="s">
        <v>7</v>
      </c>
      <c r="P146" s="366" t="s">
        <v>7</v>
      </c>
      <c r="Q146" s="366" t="s">
        <v>7</v>
      </c>
      <c r="R146" s="366" t="s">
        <v>7</v>
      </c>
      <c r="S146" s="366" t="s">
        <v>7</v>
      </c>
      <c r="T146" s="366" t="s">
        <v>7</v>
      </c>
      <c r="U146" s="366" t="s">
        <v>7</v>
      </c>
      <c r="V146" s="366" t="s">
        <v>7</v>
      </c>
      <c r="W146" s="366" t="s">
        <v>7</v>
      </c>
      <c r="X146" s="366" t="s">
        <v>7</v>
      </c>
      <c r="Y146" s="366" t="s">
        <v>7</v>
      </c>
      <c r="Z146" s="366" t="s">
        <v>7</v>
      </c>
      <c r="AA146" s="366" t="s">
        <v>7</v>
      </c>
      <c r="AB146" s="366" t="s">
        <v>7</v>
      </c>
      <c r="AC146" s="366" t="s">
        <v>7</v>
      </c>
      <c r="AD146" s="366" t="s">
        <v>7</v>
      </c>
      <c r="AE146" s="366" t="s">
        <v>7</v>
      </c>
      <c r="AF146" s="366" t="s">
        <v>7</v>
      </c>
      <c r="AG146" s="366" t="s">
        <v>7</v>
      </c>
      <c r="AH146" s="366" t="s">
        <v>7</v>
      </c>
      <c r="AI146" s="366" t="s">
        <v>7</v>
      </c>
      <c r="AJ146" s="366" t="s">
        <v>7</v>
      </c>
      <c r="AK146" s="366" t="s">
        <v>7</v>
      </c>
      <c r="AL146" s="366" t="s">
        <v>7</v>
      </c>
      <c r="AM146" s="366" t="s">
        <v>7</v>
      </c>
      <c r="AN146" s="366" t="s">
        <v>7</v>
      </c>
      <c r="AO146" s="366" t="s">
        <v>7</v>
      </c>
      <c r="AP146" s="366" t="s">
        <v>7</v>
      </c>
      <c r="AQ146" s="366" t="s">
        <v>7</v>
      </c>
      <c r="AR146" s="366" t="s">
        <v>7</v>
      </c>
      <c r="AS146" s="366" t="s">
        <v>7</v>
      </c>
      <c r="AT146" s="366" t="s">
        <v>7</v>
      </c>
      <c r="AU146" s="366" t="s">
        <v>7</v>
      </c>
      <c r="AV146" s="366" t="s">
        <v>7</v>
      </c>
      <c r="AW146" s="366" t="s">
        <v>7</v>
      </c>
      <c r="AX146" s="366" t="s">
        <v>7</v>
      </c>
      <c r="AY146" s="366" t="s">
        <v>7</v>
      </c>
      <c r="AZ146" s="366" t="s">
        <v>7</v>
      </c>
      <c r="BA146" s="366" t="s">
        <v>7</v>
      </c>
      <c r="BB146" s="366" t="s">
        <v>7</v>
      </c>
      <c r="BC146" s="366" t="s">
        <v>7</v>
      </c>
      <c r="BD146" s="366" t="s">
        <v>7</v>
      </c>
      <c r="BE146" s="366" t="s">
        <v>7</v>
      </c>
      <c r="BF146" s="366" t="s">
        <v>7</v>
      </c>
      <c r="BG146" s="366" t="s">
        <v>7</v>
      </c>
      <c r="BH146" s="366" t="s">
        <v>7</v>
      </c>
      <c r="BI146" s="366" t="s">
        <v>7</v>
      </c>
      <c r="BJ146" s="366" t="s">
        <v>7</v>
      </c>
      <c r="BK146" s="366" t="s">
        <v>7</v>
      </c>
      <c r="BL146" s="366" t="s">
        <v>7</v>
      </c>
      <c r="BM146" s="139">
        <f t="shared" si="30"/>
        <v>141</v>
      </c>
      <c r="BN146" s="199" t="str">
        <f t="shared" ca="1" si="24"/>
        <v>x</v>
      </c>
      <c r="BO146" s="199" t="str">
        <f t="shared" ca="1" si="25"/>
        <v>x</v>
      </c>
      <c r="BQ146" s="282" t="str">
        <f t="shared" si="22"/>
        <v>x</v>
      </c>
      <c r="BR146" s="282" t="str">
        <f t="shared" si="26"/>
        <v>x</v>
      </c>
      <c r="BS146" s="283" t="str">
        <f t="shared" ca="1" si="27"/>
        <v>x</v>
      </c>
      <c r="BT146" s="278" t="str">
        <f t="shared" si="23"/>
        <v>x</v>
      </c>
      <c r="BU146" s="278" t="str">
        <f t="shared" ca="1" si="28"/>
        <v>x</v>
      </c>
      <c r="BV146" s="278" t="str">
        <f t="shared" si="29"/>
        <v>x</v>
      </c>
    </row>
    <row r="147" spans="1:74" ht="13.5" thickBot="1" x14ac:dyDescent="0.25">
      <c r="A147" s="92" t="s">
        <v>70</v>
      </c>
      <c r="B147" s="128" t="s">
        <v>7</v>
      </c>
      <c r="C147" s="128" t="s">
        <v>7</v>
      </c>
      <c r="D147" s="375" t="s">
        <v>7</v>
      </c>
      <c r="E147" s="366" t="s">
        <v>7</v>
      </c>
      <c r="F147" s="366" t="s">
        <v>7</v>
      </c>
      <c r="G147" s="366" t="s">
        <v>7</v>
      </c>
      <c r="H147" s="366" t="s">
        <v>7</v>
      </c>
      <c r="I147" s="366" t="s">
        <v>7</v>
      </c>
      <c r="J147" s="366" t="s">
        <v>7</v>
      </c>
      <c r="K147" s="366" t="s">
        <v>7</v>
      </c>
      <c r="L147" s="366" t="s">
        <v>7</v>
      </c>
      <c r="M147" s="366" t="s">
        <v>7</v>
      </c>
      <c r="N147" s="366" t="s">
        <v>7</v>
      </c>
      <c r="O147" s="366" t="s">
        <v>7</v>
      </c>
      <c r="P147" s="366" t="s">
        <v>7</v>
      </c>
      <c r="Q147" s="366" t="s">
        <v>7</v>
      </c>
      <c r="R147" s="366" t="s">
        <v>7</v>
      </c>
      <c r="S147" s="366" t="s">
        <v>7</v>
      </c>
      <c r="T147" s="366" t="s">
        <v>7</v>
      </c>
      <c r="U147" s="366" t="s">
        <v>7</v>
      </c>
      <c r="V147" s="366" t="s">
        <v>7</v>
      </c>
      <c r="W147" s="366" t="s">
        <v>7</v>
      </c>
      <c r="X147" s="366" t="s">
        <v>7</v>
      </c>
      <c r="Y147" s="366" t="s">
        <v>7</v>
      </c>
      <c r="Z147" s="366" t="s">
        <v>7</v>
      </c>
      <c r="AA147" s="366" t="s">
        <v>7</v>
      </c>
      <c r="AB147" s="366" t="s">
        <v>7</v>
      </c>
      <c r="AC147" s="366" t="s">
        <v>7</v>
      </c>
      <c r="AD147" s="366" t="s">
        <v>7</v>
      </c>
      <c r="AE147" s="366" t="s">
        <v>7</v>
      </c>
      <c r="AF147" s="366" t="s">
        <v>7</v>
      </c>
      <c r="AG147" s="366" t="s">
        <v>7</v>
      </c>
      <c r="AH147" s="366" t="s">
        <v>7</v>
      </c>
      <c r="AI147" s="366" t="s">
        <v>7</v>
      </c>
      <c r="AJ147" s="366" t="s">
        <v>7</v>
      </c>
      <c r="AK147" s="366" t="s">
        <v>7</v>
      </c>
      <c r="AL147" s="366" t="s">
        <v>7</v>
      </c>
      <c r="AM147" s="366" t="s">
        <v>7</v>
      </c>
      <c r="AN147" s="366" t="s">
        <v>7</v>
      </c>
      <c r="AO147" s="366" t="s">
        <v>7</v>
      </c>
      <c r="AP147" s="366" t="s">
        <v>7</v>
      </c>
      <c r="AQ147" s="366" t="s">
        <v>7</v>
      </c>
      <c r="AR147" s="366" t="s">
        <v>7</v>
      </c>
      <c r="AS147" s="366" t="s">
        <v>7</v>
      </c>
      <c r="AT147" s="366" t="s">
        <v>7</v>
      </c>
      <c r="AU147" s="366" t="s">
        <v>7</v>
      </c>
      <c r="AV147" s="366" t="s">
        <v>7</v>
      </c>
      <c r="AW147" s="366" t="s">
        <v>7</v>
      </c>
      <c r="AX147" s="366" t="s">
        <v>7</v>
      </c>
      <c r="AY147" s="366" t="s">
        <v>7</v>
      </c>
      <c r="AZ147" s="366" t="s">
        <v>7</v>
      </c>
      <c r="BA147" s="366" t="s">
        <v>7</v>
      </c>
      <c r="BB147" s="366" t="s">
        <v>7</v>
      </c>
      <c r="BC147" s="366" t="s">
        <v>7</v>
      </c>
      <c r="BD147" s="366" t="s">
        <v>7</v>
      </c>
      <c r="BE147" s="366" t="s">
        <v>7</v>
      </c>
      <c r="BF147" s="366" t="s">
        <v>7</v>
      </c>
      <c r="BG147" s="366" t="s">
        <v>7</v>
      </c>
      <c r="BH147" s="366" t="s">
        <v>7</v>
      </c>
      <c r="BI147" s="366" t="s">
        <v>7</v>
      </c>
      <c r="BJ147" s="366" t="s">
        <v>7</v>
      </c>
      <c r="BK147" s="366" t="s">
        <v>7</v>
      </c>
      <c r="BL147" s="366" t="s">
        <v>7</v>
      </c>
      <c r="BM147" s="139">
        <f t="shared" si="30"/>
        <v>142</v>
      </c>
      <c r="BN147" s="199" t="str">
        <f t="shared" ca="1" si="24"/>
        <v>x</v>
      </c>
      <c r="BO147" s="199" t="str">
        <f t="shared" ca="1" si="25"/>
        <v>x</v>
      </c>
      <c r="BQ147" s="282" t="str">
        <f t="shared" si="22"/>
        <v>x</v>
      </c>
      <c r="BR147" s="282" t="str">
        <f t="shared" si="26"/>
        <v>x</v>
      </c>
      <c r="BS147" s="283" t="str">
        <f t="shared" ca="1" si="27"/>
        <v>x</v>
      </c>
      <c r="BT147" s="278" t="str">
        <f t="shared" si="23"/>
        <v>x</v>
      </c>
      <c r="BU147" s="278" t="str">
        <f t="shared" ca="1" si="28"/>
        <v>x</v>
      </c>
      <c r="BV147" s="278" t="str">
        <f t="shared" si="29"/>
        <v>x</v>
      </c>
    </row>
    <row r="148" spans="1:74" ht="13.5" thickBot="1" x14ac:dyDescent="0.25">
      <c r="A148" s="92" t="s">
        <v>70</v>
      </c>
      <c r="B148" s="128" t="s">
        <v>7</v>
      </c>
      <c r="C148" s="128" t="s">
        <v>7</v>
      </c>
      <c r="D148" s="375" t="s">
        <v>7</v>
      </c>
      <c r="E148" s="366" t="s">
        <v>7</v>
      </c>
      <c r="F148" s="366" t="s">
        <v>7</v>
      </c>
      <c r="G148" s="366" t="s">
        <v>7</v>
      </c>
      <c r="H148" s="366" t="s">
        <v>7</v>
      </c>
      <c r="I148" s="366" t="s">
        <v>7</v>
      </c>
      <c r="J148" s="366" t="s">
        <v>7</v>
      </c>
      <c r="K148" s="366" t="s">
        <v>7</v>
      </c>
      <c r="L148" s="366" t="s">
        <v>7</v>
      </c>
      <c r="M148" s="366" t="s">
        <v>7</v>
      </c>
      <c r="N148" s="366" t="s">
        <v>7</v>
      </c>
      <c r="O148" s="366" t="s">
        <v>7</v>
      </c>
      <c r="P148" s="366" t="s">
        <v>7</v>
      </c>
      <c r="Q148" s="366" t="s">
        <v>7</v>
      </c>
      <c r="R148" s="366" t="s">
        <v>7</v>
      </c>
      <c r="S148" s="366" t="s">
        <v>7</v>
      </c>
      <c r="T148" s="366" t="s">
        <v>7</v>
      </c>
      <c r="U148" s="366" t="s">
        <v>7</v>
      </c>
      <c r="V148" s="366" t="s">
        <v>7</v>
      </c>
      <c r="W148" s="366" t="s">
        <v>7</v>
      </c>
      <c r="X148" s="366" t="s">
        <v>7</v>
      </c>
      <c r="Y148" s="366" t="s">
        <v>7</v>
      </c>
      <c r="Z148" s="366" t="s">
        <v>7</v>
      </c>
      <c r="AA148" s="366" t="s">
        <v>7</v>
      </c>
      <c r="AB148" s="366" t="s">
        <v>7</v>
      </c>
      <c r="AC148" s="366" t="s">
        <v>7</v>
      </c>
      <c r="AD148" s="366" t="s">
        <v>7</v>
      </c>
      <c r="AE148" s="366" t="s">
        <v>7</v>
      </c>
      <c r="AF148" s="366" t="s">
        <v>7</v>
      </c>
      <c r="AG148" s="366" t="s">
        <v>7</v>
      </c>
      <c r="AH148" s="366" t="s">
        <v>7</v>
      </c>
      <c r="AI148" s="366" t="s">
        <v>7</v>
      </c>
      <c r="AJ148" s="366" t="s">
        <v>7</v>
      </c>
      <c r="AK148" s="366" t="s">
        <v>7</v>
      </c>
      <c r="AL148" s="366" t="s">
        <v>7</v>
      </c>
      <c r="AM148" s="366" t="s">
        <v>7</v>
      </c>
      <c r="AN148" s="366" t="s">
        <v>7</v>
      </c>
      <c r="AO148" s="366" t="s">
        <v>7</v>
      </c>
      <c r="AP148" s="366" t="s">
        <v>7</v>
      </c>
      <c r="AQ148" s="366" t="s">
        <v>7</v>
      </c>
      <c r="AR148" s="366" t="s">
        <v>7</v>
      </c>
      <c r="AS148" s="366" t="s">
        <v>7</v>
      </c>
      <c r="AT148" s="366" t="s">
        <v>7</v>
      </c>
      <c r="AU148" s="366" t="s">
        <v>7</v>
      </c>
      <c r="AV148" s="366" t="s">
        <v>7</v>
      </c>
      <c r="AW148" s="366" t="s">
        <v>7</v>
      </c>
      <c r="AX148" s="366" t="s">
        <v>7</v>
      </c>
      <c r="AY148" s="366" t="s">
        <v>7</v>
      </c>
      <c r="AZ148" s="366" t="s">
        <v>7</v>
      </c>
      <c r="BA148" s="366" t="s">
        <v>7</v>
      </c>
      <c r="BB148" s="366" t="s">
        <v>7</v>
      </c>
      <c r="BC148" s="366" t="s">
        <v>7</v>
      </c>
      <c r="BD148" s="366" t="s">
        <v>7</v>
      </c>
      <c r="BE148" s="366" t="s">
        <v>7</v>
      </c>
      <c r="BF148" s="366" t="s">
        <v>7</v>
      </c>
      <c r="BG148" s="366" t="s">
        <v>7</v>
      </c>
      <c r="BH148" s="366" t="s">
        <v>7</v>
      </c>
      <c r="BI148" s="366" t="s">
        <v>7</v>
      </c>
      <c r="BJ148" s="366" t="s">
        <v>7</v>
      </c>
      <c r="BK148" s="366" t="s">
        <v>7</v>
      </c>
      <c r="BL148" s="366" t="s">
        <v>7</v>
      </c>
      <c r="BM148" s="139">
        <f t="shared" si="30"/>
        <v>143</v>
      </c>
      <c r="BN148" s="199" t="str">
        <f t="shared" ca="1" si="24"/>
        <v>x</v>
      </c>
      <c r="BO148" s="199" t="str">
        <f t="shared" ca="1" si="25"/>
        <v>x</v>
      </c>
      <c r="BQ148" s="282" t="str">
        <f t="shared" si="22"/>
        <v>x</v>
      </c>
      <c r="BR148" s="282" t="str">
        <f t="shared" si="26"/>
        <v>x</v>
      </c>
      <c r="BS148" s="283" t="str">
        <f t="shared" ca="1" si="27"/>
        <v>x</v>
      </c>
      <c r="BT148" s="278" t="str">
        <f t="shared" si="23"/>
        <v>x</v>
      </c>
      <c r="BU148" s="278" t="str">
        <f t="shared" ca="1" si="28"/>
        <v>x</v>
      </c>
      <c r="BV148" s="278" t="str">
        <f t="shared" si="29"/>
        <v>x</v>
      </c>
    </row>
    <row r="149" spans="1:74" ht="13.5" thickBot="1" x14ac:dyDescent="0.25">
      <c r="A149" s="92" t="s">
        <v>70</v>
      </c>
      <c r="B149" s="128" t="s">
        <v>7</v>
      </c>
      <c r="C149" s="128" t="s">
        <v>7</v>
      </c>
      <c r="D149" s="375" t="s">
        <v>7</v>
      </c>
      <c r="E149" s="366" t="s">
        <v>7</v>
      </c>
      <c r="F149" s="366" t="s">
        <v>7</v>
      </c>
      <c r="G149" s="366" t="s">
        <v>7</v>
      </c>
      <c r="H149" s="366" t="s">
        <v>7</v>
      </c>
      <c r="I149" s="366" t="s">
        <v>7</v>
      </c>
      <c r="J149" s="366" t="s">
        <v>7</v>
      </c>
      <c r="K149" s="366" t="s">
        <v>7</v>
      </c>
      <c r="L149" s="366" t="s">
        <v>7</v>
      </c>
      <c r="M149" s="366" t="s">
        <v>7</v>
      </c>
      <c r="N149" s="366" t="s">
        <v>7</v>
      </c>
      <c r="O149" s="366" t="s">
        <v>7</v>
      </c>
      <c r="P149" s="366" t="s">
        <v>7</v>
      </c>
      <c r="Q149" s="366" t="s">
        <v>7</v>
      </c>
      <c r="R149" s="366" t="s">
        <v>7</v>
      </c>
      <c r="S149" s="366" t="s">
        <v>7</v>
      </c>
      <c r="T149" s="366" t="s">
        <v>7</v>
      </c>
      <c r="U149" s="366" t="s">
        <v>7</v>
      </c>
      <c r="V149" s="366" t="s">
        <v>7</v>
      </c>
      <c r="W149" s="366" t="s">
        <v>7</v>
      </c>
      <c r="X149" s="366" t="s">
        <v>7</v>
      </c>
      <c r="Y149" s="366" t="s">
        <v>7</v>
      </c>
      <c r="Z149" s="366" t="s">
        <v>7</v>
      </c>
      <c r="AA149" s="366" t="s">
        <v>7</v>
      </c>
      <c r="AB149" s="366" t="s">
        <v>7</v>
      </c>
      <c r="AC149" s="366" t="s">
        <v>7</v>
      </c>
      <c r="AD149" s="366" t="s">
        <v>7</v>
      </c>
      <c r="AE149" s="366" t="s">
        <v>7</v>
      </c>
      <c r="AF149" s="366" t="s">
        <v>7</v>
      </c>
      <c r="AG149" s="366" t="s">
        <v>7</v>
      </c>
      <c r="AH149" s="366" t="s">
        <v>7</v>
      </c>
      <c r="AI149" s="366" t="s">
        <v>7</v>
      </c>
      <c r="AJ149" s="366" t="s">
        <v>7</v>
      </c>
      <c r="AK149" s="366" t="s">
        <v>7</v>
      </c>
      <c r="AL149" s="366" t="s">
        <v>7</v>
      </c>
      <c r="AM149" s="366" t="s">
        <v>7</v>
      </c>
      <c r="AN149" s="366" t="s">
        <v>7</v>
      </c>
      <c r="AO149" s="366" t="s">
        <v>7</v>
      </c>
      <c r="AP149" s="366" t="s">
        <v>7</v>
      </c>
      <c r="AQ149" s="366" t="s">
        <v>7</v>
      </c>
      <c r="AR149" s="366" t="s">
        <v>7</v>
      </c>
      <c r="AS149" s="366" t="s">
        <v>7</v>
      </c>
      <c r="AT149" s="366" t="s">
        <v>7</v>
      </c>
      <c r="AU149" s="366" t="s">
        <v>7</v>
      </c>
      <c r="AV149" s="366" t="s">
        <v>7</v>
      </c>
      <c r="AW149" s="366" t="s">
        <v>7</v>
      </c>
      <c r="AX149" s="366" t="s">
        <v>7</v>
      </c>
      <c r="AY149" s="366" t="s">
        <v>7</v>
      </c>
      <c r="AZ149" s="366" t="s">
        <v>7</v>
      </c>
      <c r="BA149" s="366" t="s">
        <v>7</v>
      </c>
      <c r="BB149" s="366" t="s">
        <v>7</v>
      </c>
      <c r="BC149" s="366" t="s">
        <v>7</v>
      </c>
      <c r="BD149" s="366" t="s">
        <v>7</v>
      </c>
      <c r="BE149" s="366" t="s">
        <v>7</v>
      </c>
      <c r="BF149" s="366" t="s">
        <v>7</v>
      </c>
      <c r="BG149" s="366" t="s">
        <v>7</v>
      </c>
      <c r="BH149" s="366" t="s">
        <v>7</v>
      </c>
      <c r="BI149" s="366" t="s">
        <v>7</v>
      </c>
      <c r="BJ149" s="366" t="s">
        <v>7</v>
      </c>
      <c r="BK149" s="366" t="s">
        <v>7</v>
      </c>
      <c r="BL149" s="366" t="s">
        <v>7</v>
      </c>
      <c r="BM149" s="139">
        <f t="shared" si="30"/>
        <v>144</v>
      </c>
      <c r="BN149" s="199" t="str">
        <f t="shared" ca="1" si="24"/>
        <v>x</v>
      </c>
      <c r="BO149" s="199" t="str">
        <f t="shared" ca="1" si="25"/>
        <v>x</v>
      </c>
      <c r="BQ149" s="282" t="str">
        <f t="shared" si="22"/>
        <v>x</v>
      </c>
      <c r="BR149" s="282" t="str">
        <f t="shared" si="26"/>
        <v>x</v>
      </c>
      <c r="BS149" s="283" t="str">
        <f t="shared" ca="1" si="27"/>
        <v>x</v>
      </c>
      <c r="BT149" s="278" t="str">
        <f t="shared" si="23"/>
        <v>x</v>
      </c>
      <c r="BU149" s="278" t="str">
        <f t="shared" ca="1" si="28"/>
        <v>x</v>
      </c>
      <c r="BV149" s="278" t="str">
        <f t="shared" si="29"/>
        <v>x</v>
      </c>
    </row>
    <row r="150" spans="1:74" ht="13.5" thickBot="1" x14ac:dyDescent="0.25">
      <c r="A150" s="92" t="s">
        <v>70</v>
      </c>
      <c r="B150" s="128" t="s">
        <v>7</v>
      </c>
      <c r="C150" s="128" t="s">
        <v>7</v>
      </c>
      <c r="D150" s="375" t="s">
        <v>7</v>
      </c>
      <c r="E150" s="366" t="s">
        <v>7</v>
      </c>
      <c r="F150" s="366" t="s">
        <v>7</v>
      </c>
      <c r="G150" s="366" t="s">
        <v>7</v>
      </c>
      <c r="H150" s="366" t="s">
        <v>7</v>
      </c>
      <c r="I150" s="366" t="s">
        <v>7</v>
      </c>
      <c r="J150" s="366" t="s">
        <v>7</v>
      </c>
      <c r="K150" s="366" t="s">
        <v>7</v>
      </c>
      <c r="L150" s="366" t="s">
        <v>7</v>
      </c>
      <c r="M150" s="366" t="s">
        <v>7</v>
      </c>
      <c r="N150" s="366" t="s">
        <v>7</v>
      </c>
      <c r="O150" s="366" t="s">
        <v>7</v>
      </c>
      <c r="P150" s="366" t="s">
        <v>7</v>
      </c>
      <c r="Q150" s="366" t="s">
        <v>7</v>
      </c>
      <c r="R150" s="366" t="s">
        <v>7</v>
      </c>
      <c r="S150" s="366" t="s">
        <v>7</v>
      </c>
      <c r="T150" s="366" t="s">
        <v>7</v>
      </c>
      <c r="U150" s="366" t="s">
        <v>7</v>
      </c>
      <c r="V150" s="366" t="s">
        <v>7</v>
      </c>
      <c r="W150" s="366" t="s">
        <v>7</v>
      </c>
      <c r="X150" s="366" t="s">
        <v>7</v>
      </c>
      <c r="Y150" s="366" t="s">
        <v>7</v>
      </c>
      <c r="Z150" s="366" t="s">
        <v>7</v>
      </c>
      <c r="AA150" s="366" t="s">
        <v>7</v>
      </c>
      <c r="AB150" s="366" t="s">
        <v>7</v>
      </c>
      <c r="AC150" s="366" t="s">
        <v>7</v>
      </c>
      <c r="AD150" s="366" t="s">
        <v>7</v>
      </c>
      <c r="AE150" s="366" t="s">
        <v>7</v>
      </c>
      <c r="AF150" s="366" t="s">
        <v>7</v>
      </c>
      <c r="AG150" s="366" t="s">
        <v>7</v>
      </c>
      <c r="AH150" s="366" t="s">
        <v>7</v>
      </c>
      <c r="AI150" s="366" t="s">
        <v>7</v>
      </c>
      <c r="AJ150" s="366" t="s">
        <v>7</v>
      </c>
      <c r="AK150" s="366" t="s">
        <v>7</v>
      </c>
      <c r="AL150" s="366" t="s">
        <v>7</v>
      </c>
      <c r="AM150" s="366" t="s">
        <v>7</v>
      </c>
      <c r="AN150" s="366" t="s">
        <v>7</v>
      </c>
      <c r="AO150" s="366" t="s">
        <v>7</v>
      </c>
      <c r="AP150" s="366" t="s">
        <v>7</v>
      </c>
      <c r="AQ150" s="366" t="s">
        <v>7</v>
      </c>
      <c r="AR150" s="366" t="s">
        <v>7</v>
      </c>
      <c r="AS150" s="366" t="s">
        <v>7</v>
      </c>
      <c r="AT150" s="366" t="s">
        <v>7</v>
      </c>
      <c r="AU150" s="366" t="s">
        <v>7</v>
      </c>
      <c r="AV150" s="366" t="s">
        <v>7</v>
      </c>
      <c r="AW150" s="366" t="s">
        <v>7</v>
      </c>
      <c r="AX150" s="366" t="s">
        <v>7</v>
      </c>
      <c r="AY150" s="366" t="s">
        <v>7</v>
      </c>
      <c r="AZ150" s="366" t="s">
        <v>7</v>
      </c>
      <c r="BA150" s="366" t="s">
        <v>7</v>
      </c>
      <c r="BB150" s="366" t="s">
        <v>7</v>
      </c>
      <c r="BC150" s="366" t="s">
        <v>7</v>
      </c>
      <c r="BD150" s="366" t="s">
        <v>7</v>
      </c>
      <c r="BE150" s="366" t="s">
        <v>7</v>
      </c>
      <c r="BF150" s="366" t="s">
        <v>7</v>
      </c>
      <c r="BG150" s="366" t="s">
        <v>7</v>
      </c>
      <c r="BH150" s="366" t="s">
        <v>7</v>
      </c>
      <c r="BI150" s="366" t="s">
        <v>7</v>
      </c>
      <c r="BJ150" s="366" t="s">
        <v>7</v>
      </c>
      <c r="BK150" s="366" t="s">
        <v>7</v>
      </c>
      <c r="BL150" s="366" t="s">
        <v>7</v>
      </c>
      <c r="BM150" s="139">
        <f t="shared" si="30"/>
        <v>145</v>
      </c>
      <c r="BN150" s="199" t="str">
        <f t="shared" ca="1" si="24"/>
        <v>x</v>
      </c>
      <c r="BO150" s="199" t="str">
        <f t="shared" ca="1" si="25"/>
        <v>x</v>
      </c>
      <c r="BQ150" s="282" t="str">
        <f t="shared" si="22"/>
        <v>x</v>
      </c>
      <c r="BR150" s="282" t="str">
        <f t="shared" si="26"/>
        <v>x</v>
      </c>
      <c r="BS150" s="283" t="str">
        <f t="shared" ca="1" si="27"/>
        <v>x</v>
      </c>
      <c r="BT150" s="278" t="str">
        <f t="shared" si="23"/>
        <v>x</v>
      </c>
      <c r="BU150" s="278" t="str">
        <f t="shared" ca="1" si="28"/>
        <v>x</v>
      </c>
      <c r="BV150" s="278" t="str">
        <f t="shared" si="29"/>
        <v>x</v>
      </c>
    </row>
    <row r="151" spans="1:74" ht="13.5" thickBot="1" x14ac:dyDescent="0.25">
      <c r="A151" s="92" t="s">
        <v>70</v>
      </c>
      <c r="B151" s="128" t="s">
        <v>7</v>
      </c>
      <c r="C151" s="128" t="s">
        <v>7</v>
      </c>
      <c r="D151" s="375" t="s">
        <v>7</v>
      </c>
      <c r="E151" s="366" t="s">
        <v>7</v>
      </c>
      <c r="F151" s="366" t="s">
        <v>7</v>
      </c>
      <c r="G151" s="366" t="s">
        <v>7</v>
      </c>
      <c r="H151" s="366" t="s">
        <v>7</v>
      </c>
      <c r="I151" s="366" t="s">
        <v>7</v>
      </c>
      <c r="J151" s="366" t="s">
        <v>7</v>
      </c>
      <c r="K151" s="366" t="s">
        <v>7</v>
      </c>
      <c r="L151" s="366" t="s">
        <v>7</v>
      </c>
      <c r="M151" s="366" t="s">
        <v>7</v>
      </c>
      <c r="N151" s="366" t="s">
        <v>7</v>
      </c>
      <c r="O151" s="366" t="s">
        <v>7</v>
      </c>
      <c r="P151" s="366" t="s">
        <v>7</v>
      </c>
      <c r="Q151" s="366" t="s">
        <v>7</v>
      </c>
      <c r="R151" s="366" t="s">
        <v>7</v>
      </c>
      <c r="S151" s="366" t="s">
        <v>7</v>
      </c>
      <c r="T151" s="366" t="s">
        <v>7</v>
      </c>
      <c r="U151" s="366" t="s">
        <v>7</v>
      </c>
      <c r="V151" s="366" t="s">
        <v>7</v>
      </c>
      <c r="W151" s="366" t="s">
        <v>7</v>
      </c>
      <c r="X151" s="366" t="s">
        <v>7</v>
      </c>
      <c r="Y151" s="366" t="s">
        <v>7</v>
      </c>
      <c r="Z151" s="366" t="s">
        <v>7</v>
      </c>
      <c r="AA151" s="366" t="s">
        <v>7</v>
      </c>
      <c r="AB151" s="366" t="s">
        <v>7</v>
      </c>
      <c r="AC151" s="366" t="s">
        <v>7</v>
      </c>
      <c r="AD151" s="366" t="s">
        <v>7</v>
      </c>
      <c r="AE151" s="366" t="s">
        <v>7</v>
      </c>
      <c r="AF151" s="366" t="s">
        <v>7</v>
      </c>
      <c r="AG151" s="366" t="s">
        <v>7</v>
      </c>
      <c r="AH151" s="366" t="s">
        <v>7</v>
      </c>
      <c r="AI151" s="366" t="s">
        <v>7</v>
      </c>
      <c r="AJ151" s="366" t="s">
        <v>7</v>
      </c>
      <c r="AK151" s="366" t="s">
        <v>7</v>
      </c>
      <c r="AL151" s="366" t="s">
        <v>7</v>
      </c>
      <c r="AM151" s="366" t="s">
        <v>7</v>
      </c>
      <c r="AN151" s="366" t="s">
        <v>7</v>
      </c>
      <c r="AO151" s="366" t="s">
        <v>7</v>
      </c>
      <c r="AP151" s="366" t="s">
        <v>7</v>
      </c>
      <c r="AQ151" s="366" t="s">
        <v>7</v>
      </c>
      <c r="AR151" s="366" t="s">
        <v>7</v>
      </c>
      <c r="AS151" s="366" t="s">
        <v>7</v>
      </c>
      <c r="AT151" s="366" t="s">
        <v>7</v>
      </c>
      <c r="AU151" s="366" t="s">
        <v>7</v>
      </c>
      <c r="AV151" s="366" t="s">
        <v>7</v>
      </c>
      <c r="AW151" s="366" t="s">
        <v>7</v>
      </c>
      <c r="AX151" s="366" t="s">
        <v>7</v>
      </c>
      <c r="AY151" s="366" t="s">
        <v>7</v>
      </c>
      <c r="AZ151" s="366" t="s">
        <v>7</v>
      </c>
      <c r="BA151" s="366" t="s">
        <v>7</v>
      </c>
      <c r="BB151" s="366" t="s">
        <v>7</v>
      </c>
      <c r="BC151" s="366" t="s">
        <v>7</v>
      </c>
      <c r="BD151" s="366" t="s">
        <v>7</v>
      </c>
      <c r="BE151" s="366" t="s">
        <v>7</v>
      </c>
      <c r="BF151" s="366" t="s">
        <v>7</v>
      </c>
      <c r="BG151" s="366" t="s">
        <v>7</v>
      </c>
      <c r="BH151" s="366" t="s">
        <v>7</v>
      </c>
      <c r="BI151" s="366" t="s">
        <v>7</v>
      </c>
      <c r="BJ151" s="366" t="s">
        <v>7</v>
      </c>
      <c r="BK151" s="366" t="s">
        <v>7</v>
      </c>
      <c r="BL151" s="366" t="s">
        <v>7</v>
      </c>
      <c r="BM151" s="139">
        <f t="shared" si="30"/>
        <v>146</v>
      </c>
      <c r="BN151" s="199" t="str">
        <f t="shared" ca="1" si="24"/>
        <v>x</v>
      </c>
      <c r="BO151" s="199" t="str">
        <f t="shared" ca="1" si="25"/>
        <v>x</v>
      </c>
      <c r="BQ151" s="282" t="str">
        <f t="shared" si="22"/>
        <v>x</v>
      </c>
      <c r="BR151" s="282" t="str">
        <f t="shared" si="26"/>
        <v>x</v>
      </c>
      <c r="BS151" s="283" t="str">
        <f t="shared" ca="1" si="27"/>
        <v>x</v>
      </c>
      <c r="BT151" s="278" t="str">
        <f t="shared" si="23"/>
        <v>x</v>
      </c>
      <c r="BU151" s="278" t="str">
        <f t="shared" ca="1" si="28"/>
        <v>x</v>
      </c>
      <c r="BV151" s="278" t="str">
        <f t="shared" si="29"/>
        <v>x</v>
      </c>
    </row>
    <row r="152" spans="1:74" ht="13.5" thickBot="1" x14ac:dyDescent="0.25">
      <c r="A152" s="92" t="s">
        <v>70</v>
      </c>
      <c r="B152" s="128" t="s">
        <v>7</v>
      </c>
      <c r="C152" s="128" t="s">
        <v>7</v>
      </c>
      <c r="D152" s="375" t="s">
        <v>7</v>
      </c>
      <c r="E152" s="366" t="s">
        <v>7</v>
      </c>
      <c r="F152" s="366" t="s">
        <v>7</v>
      </c>
      <c r="G152" s="366" t="s">
        <v>7</v>
      </c>
      <c r="H152" s="366" t="s">
        <v>7</v>
      </c>
      <c r="I152" s="366" t="s">
        <v>7</v>
      </c>
      <c r="J152" s="366" t="s">
        <v>7</v>
      </c>
      <c r="K152" s="366" t="s">
        <v>7</v>
      </c>
      <c r="L152" s="366" t="s">
        <v>7</v>
      </c>
      <c r="M152" s="366" t="s">
        <v>7</v>
      </c>
      <c r="N152" s="366" t="s">
        <v>7</v>
      </c>
      <c r="O152" s="366" t="s">
        <v>7</v>
      </c>
      <c r="P152" s="366" t="s">
        <v>7</v>
      </c>
      <c r="Q152" s="366" t="s">
        <v>7</v>
      </c>
      <c r="R152" s="366" t="s">
        <v>7</v>
      </c>
      <c r="S152" s="366" t="s">
        <v>7</v>
      </c>
      <c r="T152" s="366" t="s">
        <v>7</v>
      </c>
      <c r="U152" s="366" t="s">
        <v>7</v>
      </c>
      <c r="V152" s="366" t="s">
        <v>7</v>
      </c>
      <c r="W152" s="366" t="s">
        <v>7</v>
      </c>
      <c r="X152" s="366" t="s">
        <v>7</v>
      </c>
      <c r="Y152" s="366" t="s">
        <v>7</v>
      </c>
      <c r="Z152" s="366" t="s">
        <v>7</v>
      </c>
      <c r="AA152" s="366" t="s">
        <v>7</v>
      </c>
      <c r="AB152" s="366" t="s">
        <v>7</v>
      </c>
      <c r="AC152" s="366" t="s">
        <v>7</v>
      </c>
      <c r="AD152" s="366" t="s">
        <v>7</v>
      </c>
      <c r="AE152" s="366" t="s">
        <v>7</v>
      </c>
      <c r="AF152" s="366" t="s">
        <v>7</v>
      </c>
      <c r="AG152" s="366" t="s">
        <v>7</v>
      </c>
      <c r="AH152" s="366" t="s">
        <v>7</v>
      </c>
      <c r="AI152" s="366" t="s">
        <v>7</v>
      </c>
      <c r="AJ152" s="366" t="s">
        <v>7</v>
      </c>
      <c r="AK152" s="366" t="s">
        <v>7</v>
      </c>
      <c r="AL152" s="366" t="s">
        <v>7</v>
      </c>
      <c r="AM152" s="366" t="s">
        <v>7</v>
      </c>
      <c r="AN152" s="366" t="s">
        <v>7</v>
      </c>
      <c r="AO152" s="366" t="s">
        <v>7</v>
      </c>
      <c r="AP152" s="366" t="s">
        <v>7</v>
      </c>
      <c r="AQ152" s="366" t="s">
        <v>7</v>
      </c>
      <c r="AR152" s="366" t="s">
        <v>7</v>
      </c>
      <c r="AS152" s="366" t="s">
        <v>7</v>
      </c>
      <c r="AT152" s="366" t="s">
        <v>7</v>
      </c>
      <c r="AU152" s="366" t="s">
        <v>7</v>
      </c>
      <c r="AV152" s="366" t="s">
        <v>7</v>
      </c>
      <c r="AW152" s="366" t="s">
        <v>7</v>
      </c>
      <c r="AX152" s="366" t="s">
        <v>7</v>
      </c>
      <c r="AY152" s="366" t="s">
        <v>7</v>
      </c>
      <c r="AZ152" s="366" t="s">
        <v>7</v>
      </c>
      <c r="BA152" s="366" t="s">
        <v>7</v>
      </c>
      <c r="BB152" s="366" t="s">
        <v>7</v>
      </c>
      <c r="BC152" s="366" t="s">
        <v>7</v>
      </c>
      <c r="BD152" s="366" t="s">
        <v>7</v>
      </c>
      <c r="BE152" s="366" t="s">
        <v>7</v>
      </c>
      <c r="BF152" s="366" t="s">
        <v>7</v>
      </c>
      <c r="BG152" s="366" t="s">
        <v>7</v>
      </c>
      <c r="BH152" s="366" t="s">
        <v>7</v>
      </c>
      <c r="BI152" s="366" t="s">
        <v>7</v>
      </c>
      <c r="BJ152" s="366" t="s">
        <v>7</v>
      </c>
      <c r="BK152" s="366" t="s">
        <v>7</v>
      </c>
      <c r="BL152" s="366" t="s">
        <v>7</v>
      </c>
      <c r="BM152" s="139">
        <f t="shared" si="30"/>
        <v>147</v>
      </c>
      <c r="BN152" s="199" t="str">
        <f t="shared" ca="1" si="24"/>
        <v>x</v>
      </c>
      <c r="BO152" s="199" t="str">
        <f t="shared" ca="1" si="25"/>
        <v>x</v>
      </c>
      <c r="BQ152" s="282" t="str">
        <f t="shared" si="22"/>
        <v>x</v>
      </c>
      <c r="BR152" s="282" t="str">
        <f t="shared" si="26"/>
        <v>x</v>
      </c>
      <c r="BS152" s="283" t="str">
        <f t="shared" ca="1" si="27"/>
        <v>x</v>
      </c>
      <c r="BT152" s="278" t="str">
        <f t="shared" si="23"/>
        <v>x</v>
      </c>
      <c r="BU152" s="278" t="str">
        <f t="shared" ca="1" si="28"/>
        <v>x</v>
      </c>
      <c r="BV152" s="278" t="str">
        <f t="shared" si="29"/>
        <v>x</v>
      </c>
    </row>
    <row r="153" spans="1:74" ht="13.5" thickBot="1" x14ac:dyDescent="0.25">
      <c r="A153" s="92" t="s">
        <v>70</v>
      </c>
      <c r="B153" s="128" t="s">
        <v>7</v>
      </c>
      <c r="C153" s="128" t="s">
        <v>7</v>
      </c>
      <c r="D153" s="375" t="s">
        <v>7</v>
      </c>
      <c r="E153" s="366" t="s">
        <v>7</v>
      </c>
      <c r="F153" s="366" t="s">
        <v>7</v>
      </c>
      <c r="G153" s="366" t="s">
        <v>7</v>
      </c>
      <c r="H153" s="366" t="s">
        <v>7</v>
      </c>
      <c r="I153" s="366" t="s">
        <v>7</v>
      </c>
      <c r="J153" s="366" t="s">
        <v>7</v>
      </c>
      <c r="K153" s="366" t="s">
        <v>7</v>
      </c>
      <c r="L153" s="366" t="s">
        <v>7</v>
      </c>
      <c r="M153" s="366" t="s">
        <v>7</v>
      </c>
      <c r="N153" s="366" t="s">
        <v>7</v>
      </c>
      <c r="O153" s="366" t="s">
        <v>7</v>
      </c>
      <c r="P153" s="366" t="s">
        <v>7</v>
      </c>
      <c r="Q153" s="366" t="s">
        <v>7</v>
      </c>
      <c r="R153" s="366" t="s">
        <v>7</v>
      </c>
      <c r="S153" s="366" t="s">
        <v>7</v>
      </c>
      <c r="T153" s="366" t="s">
        <v>7</v>
      </c>
      <c r="U153" s="366" t="s">
        <v>7</v>
      </c>
      <c r="V153" s="366" t="s">
        <v>7</v>
      </c>
      <c r="W153" s="366" t="s">
        <v>7</v>
      </c>
      <c r="X153" s="366" t="s">
        <v>7</v>
      </c>
      <c r="Y153" s="366" t="s">
        <v>7</v>
      </c>
      <c r="Z153" s="366" t="s">
        <v>7</v>
      </c>
      <c r="AA153" s="366" t="s">
        <v>7</v>
      </c>
      <c r="AB153" s="366" t="s">
        <v>7</v>
      </c>
      <c r="AC153" s="366" t="s">
        <v>7</v>
      </c>
      <c r="AD153" s="366" t="s">
        <v>7</v>
      </c>
      <c r="AE153" s="366" t="s">
        <v>7</v>
      </c>
      <c r="AF153" s="366" t="s">
        <v>7</v>
      </c>
      <c r="AG153" s="366" t="s">
        <v>7</v>
      </c>
      <c r="AH153" s="366" t="s">
        <v>7</v>
      </c>
      <c r="AI153" s="366" t="s">
        <v>7</v>
      </c>
      <c r="AJ153" s="366" t="s">
        <v>7</v>
      </c>
      <c r="AK153" s="366" t="s">
        <v>7</v>
      </c>
      <c r="AL153" s="366" t="s">
        <v>7</v>
      </c>
      <c r="AM153" s="366" t="s">
        <v>7</v>
      </c>
      <c r="AN153" s="366" t="s">
        <v>7</v>
      </c>
      <c r="AO153" s="366" t="s">
        <v>7</v>
      </c>
      <c r="AP153" s="366" t="s">
        <v>7</v>
      </c>
      <c r="AQ153" s="366" t="s">
        <v>7</v>
      </c>
      <c r="AR153" s="366" t="s">
        <v>7</v>
      </c>
      <c r="AS153" s="366" t="s">
        <v>7</v>
      </c>
      <c r="AT153" s="366" t="s">
        <v>7</v>
      </c>
      <c r="AU153" s="366" t="s">
        <v>7</v>
      </c>
      <c r="AV153" s="366" t="s">
        <v>7</v>
      </c>
      <c r="AW153" s="366" t="s">
        <v>7</v>
      </c>
      <c r="AX153" s="366" t="s">
        <v>7</v>
      </c>
      <c r="AY153" s="366" t="s">
        <v>7</v>
      </c>
      <c r="AZ153" s="366" t="s">
        <v>7</v>
      </c>
      <c r="BA153" s="366" t="s">
        <v>7</v>
      </c>
      <c r="BB153" s="366" t="s">
        <v>7</v>
      </c>
      <c r="BC153" s="366" t="s">
        <v>7</v>
      </c>
      <c r="BD153" s="366" t="s">
        <v>7</v>
      </c>
      <c r="BE153" s="366" t="s">
        <v>7</v>
      </c>
      <c r="BF153" s="366" t="s">
        <v>7</v>
      </c>
      <c r="BG153" s="366" t="s">
        <v>7</v>
      </c>
      <c r="BH153" s="366" t="s">
        <v>7</v>
      </c>
      <c r="BI153" s="366" t="s">
        <v>7</v>
      </c>
      <c r="BJ153" s="366" t="s">
        <v>7</v>
      </c>
      <c r="BK153" s="366" t="s">
        <v>7</v>
      </c>
      <c r="BL153" s="366" t="s">
        <v>7</v>
      </c>
      <c r="BM153" s="139">
        <f t="shared" si="30"/>
        <v>148</v>
      </c>
      <c r="BN153" s="199" t="str">
        <f t="shared" ca="1" si="24"/>
        <v>x</v>
      </c>
      <c r="BO153" s="199" t="str">
        <f t="shared" ca="1" si="25"/>
        <v>x</v>
      </c>
      <c r="BQ153" s="282" t="str">
        <f t="shared" si="22"/>
        <v>x</v>
      </c>
      <c r="BR153" s="282" t="str">
        <f t="shared" si="26"/>
        <v>x</v>
      </c>
      <c r="BS153" s="283" t="str">
        <f t="shared" ca="1" si="27"/>
        <v>x</v>
      </c>
      <c r="BT153" s="278" t="str">
        <f t="shared" si="23"/>
        <v>x</v>
      </c>
      <c r="BU153" s="278" t="str">
        <f t="shared" ca="1" si="28"/>
        <v>x</v>
      </c>
      <c r="BV153" s="278" t="str">
        <f t="shared" si="29"/>
        <v>x</v>
      </c>
    </row>
    <row r="154" spans="1:74" ht="13.5" thickBot="1" x14ac:dyDescent="0.25">
      <c r="A154" s="92" t="s">
        <v>70</v>
      </c>
      <c r="B154" s="128" t="s">
        <v>7</v>
      </c>
      <c r="C154" s="128" t="s">
        <v>7</v>
      </c>
      <c r="D154" s="375" t="s">
        <v>7</v>
      </c>
      <c r="E154" s="366" t="s">
        <v>7</v>
      </c>
      <c r="F154" s="366" t="s">
        <v>7</v>
      </c>
      <c r="G154" s="366" t="s">
        <v>7</v>
      </c>
      <c r="H154" s="366" t="s">
        <v>7</v>
      </c>
      <c r="I154" s="366" t="s">
        <v>7</v>
      </c>
      <c r="J154" s="366" t="s">
        <v>7</v>
      </c>
      <c r="K154" s="366" t="s">
        <v>7</v>
      </c>
      <c r="L154" s="366" t="s">
        <v>7</v>
      </c>
      <c r="M154" s="366" t="s">
        <v>7</v>
      </c>
      <c r="N154" s="366" t="s">
        <v>7</v>
      </c>
      <c r="O154" s="366" t="s">
        <v>7</v>
      </c>
      <c r="P154" s="366" t="s">
        <v>7</v>
      </c>
      <c r="Q154" s="366" t="s">
        <v>7</v>
      </c>
      <c r="R154" s="366" t="s">
        <v>7</v>
      </c>
      <c r="S154" s="366" t="s">
        <v>7</v>
      </c>
      <c r="T154" s="366" t="s">
        <v>7</v>
      </c>
      <c r="U154" s="366" t="s">
        <v>7</v>
      </c>
      <c r="V154" s="366" t="s">
        <v>7</v>
      </c>
      <c r="W154" s="366" t="s">
        <v>7</v>
      </c>
      <c r="X154" s="366" t="s">
        <v>7</v>
      </c>
      <c r="Y154" s="366" t="s">
        <v>7</v>
      </c>
      <c r="Z154" s="366" t="s">
        <v>7</v>
      </c>
      <c r="AA154" s="366" t="s">
        <v>7</v>
      </c>
      <c r="AB154" s="366" t="s">
        <v>7</v>
      </c>
      <c r="AC154" s="366" t="s">
        <v>7</v>
      </c>
      <c r="AD154" s="366" t="s">
        <v>7</v>
      </c>
      <c r="AE154" s="366" t="s">
        <v>7</v>
      </c>
      <c r="AF154" s="366" t="s">
        <v>7</v>
      </c>
      <c r="AG154" s="366" t="s">
        <v>7</v>
      </c>
      <c r="AH154" s="366" t="s">
        <v>7</v>
      </c>
      <c r="AI154" s="366" t="s">
        <v>7</v>
      </c>
      <c r="AJ154" s="366" t="s">
        <v>7</v>
      </c>
      <c r="AK154" s="366" t="s">
        <v>7</v>
      </c>
      <c r="AL154" s="366" t="s">
        <v>7</v>
      </c>
      <c r="AM154" s="366" t="s">
        <v>7</v>
      </c>
      <c r="AN154" s="366" t="s">
        <v>7</v>
      </c>
      <c r="AO154" s="366" t="s">
        <v>7</v>
      </c>
      <c r="AP154" s="366" t="s">
        <v>7</v>
      </c>
      <c r="AQ154" s="366" t="s">
        <v>7</v>
      </c>
      <c r="AR154" s="366" t="s">
        <v>7</v>
      </c>
      <c r="AS154" s="366" t="s">
        <v>7</v>
      </c>
      <c r="AT154" s="366" t="s">
        <v>7</v>
      </c>
      <c r="AU154" s="366" t="s">
        <v>7</v>
      </c>
      <c r="AV154" s="366" t="s">
        <v>7</v>
      </c>
      <c r="AW154" s="366" t="s">
        <v>7</v>
      </c>
      <c r="AX154" s="366" t="s">
        <v>7</v>
      </c>
      <c r="AY154" s="366" t="s">
        <v>7</v>
      </c>
      <c r="AZ154" s="366" t="s">
        <v>7</v>
      </c>
      <c r="BA154" s="366" t="s">
        <v>7</v>
      </c>
      <c r="BB154" s="366" t="s">
        <v>7</v>
      </c>
      <c r="BC154" s="366" t="s">
        <v>7</v>
      </c>
      <c r="BD154" s="366" t="s">
        <v>7</v>
      </c>
      <c r="BE154" s="366" t="s">
        <v>7</v>
      </c>
      <c r="BF154" s="366" t="s">
        <v>7</v>
      </c>
      <c r="BG154" s="366" t="s">
        <v>7</v>
      </c>
      <c r="BH154" s="366" t="s">
        <v>7</v>
      </c>
      <c r="BI154" s="366" t="s">
        <v>7</v>
      </c>
      <c r="BJ154" s="366" t="s">
        <v>7</v>
      </c>
      <c r="BK154" s="366" t="s">
        <v>7</v>
      </c>
      <c r="BL154" s="366" t="s">
        <v>7</v>
      </c>
      <c r="BM154" s="139">
        <f t="shared" si="30"/>
        <v>149</v>
      </c>
      <c r="BN154" s="199" t="str">
        <f t="shared" ca="1" si="24"/>
        <v>x</v>
      </c>
      <c r="BO154" s="199" t="str">
        <f t="shared" ca="1" si="25"/>
        <v>x</v>
      </c>
      <c r="BQ154" s="282" t="str">
        <f t="shared" si="22"/>
        <v>x</v>
      </c>
      <c r="BR154" s="282" t="str">
        <f t="shared" si="26"/>
        <v>x</v>
      </c>
      <c r="BS154" s="283" t="str">
        <f t="shared" ca="1" si="27"/>
        <v>x</v>
      </c>
      <c r="BT154" s="278" t="str">
        <f t="shared" si="23"/>
        <v>x</v>
      </c>
      <c r="BU154" s="278" t="str">
        <f t="shared" ca="1" si="28"/>
        <v>x</v>
      </c>
      <c r="BV154" s="278" t="str">
        <f t="shared" si="29"/>
        <v>x</v>
      </c>
    </row>
    <row r="155" spans="1:74" ht="13.5" thickBot="1" x14ac:dyDescent="0.25">
      <c r="A155" s="92" t="s">
        <v>70</v>
      </c>
      <c r="B155" s="128" t="s">
        <v>7</v>
      </c>
      <c r="C155" s="128" t="s">
        <v>7</v>
      </c>
      <c r="D155" s="375" t="s">
        <v>7</v>
      </c>
      <c r="E155" s="366" t="s">
        <v>7</v>
      </c>
      <c r="F155" s="366" t="s">
        <v>7</v>
      </c>
      <c r="G155" s="366" t="s">
        <v>7</v>
      </c>
      <c r="H155" s="366" t="s">
        <v>7</v>
      </c>
      <c r="I155" s="366" t="s">
        <v>7</v>
      </c>
      <c r="J155" s="366" t="s">
        <v>7</v>
      </c>
      <c r="K155" s="366" t="s">
        <v>7</v>
      </c>
      <c r="L155" s="366" t="s">
        <v>7</v>
      </c>
      <c r="M155" s="366" t="s">
        <v>7</v>
      </c>
      <c r="N155" s="366" t="s">
        <v>7</v>
      </c>
      <c r="O155" s="366" t="s">
        <v>7</v>
      </c>
      <c r="P155" s="366" t="s">
        <v>7</v>
      </c>
      <c r="Q155" s="366" t="s">
        <v>7</v>
      </c>
      <c r="R155" s="366" t="s">
        <v>7</v>
      </c>
      <c r="S155" s="366" t="s">
        <v>7</v>
      </c>
      <c r="T155" s="366" t="s">
        <v>7</v>
      </c>
      <c r="U155" s="366" t="s">
        <v>7</v>
      </c>
      <c r="V155" s="366" t="s">
        <v>7</v>
      </c>
      <c r="W155" s="366" t="s">
        <v>7</v>
      </c>
      <c r="X155" s="366" t="s">
        <v>7</v>
      </c>
      <c r="Y155" s="366" t="s">
        <v>7</v>
      </c>
      <c r="Z155" s="366" t="s">
        <v>7</v>
      </c>
      <c r="AA155" s="366" t="s">
        <v>7</v>
      </c>
      <c r="AB155" s="366" t="s">
        <v>7</v>
      </c>
      <c r="AC155" s="366" t="s">
        <v>7</v>
      </c>
      <c r="AD155" s="366" t="s">
        <v>7</v>
      </c>
      <c r="AE155" s="366" t="s">
        <v>7</v>
      </c>
      <c r="AF155" s="366" t="s">
        <v>7</v>
      </c>
      <c r="AG155" s="366" t="s">
        <v>7</v>
      </c>
      <c r="AH155" s="366" t="s">
        <v>7</v>
      </c>
      <c r="AI155" s="366" t="s">
        <v>7</v>
      </c>
      <c r="AJ155" s="366" t="s">
        <v>7</v>
      </c>
      <c r="AK155" s="366" t="s">
        <v>7</v>
      </c>
      <c r="AL155" s="366" t="s">
        <v>7</v>
      </c>
      <c r="AM155" s="366" t="s">
        <v>7</v>
      </c>
      <c r="AN155" s="366" t="s">
        <v>7</v>
      </c>
      <c r="AO155" s="366" t="s">
        <v>7</v>
      </c>
      <c r="AP155" s="366" t="s">
        <v>7</v>
      </c>
      <c r="AQ155" s="366" t="s">
        <v>7</v>
      </c>
      <c r="AR155" s="366" t="s">
        <v>7</v>
      </c>
      <c r="AS155" s="366" t="s">
        <v>7</v>
      </c>
      <c r="AT155" s="366" t="s">
        <v>7</v>
      </c>
      <c r="AU155" s="366" t="s">
        <v>7</v>
      </c>
      <c r="AV155" s="366" t="s">
        <v>7</v>
      </c>
      <c r="AW155" s="366" t="s">
        <v>7</v>
      </c>
      <c r="AX155" s="366" t="s">
        <v>7</v>
      </c>
      <c r="AY155" s="366" t="s">
        <v>7</v>
      </c>
      <c r="AZ155" s="366" t="s">
        <v>7</v>
      </c>
      <c r="BA155" s="366" t="s">
        <v>7</v>
      </c>
      <c r="BB155" s="366" t="s">
        <v>7</v>
      </c>
      <c r="BC155" s="366" t="s">
        <v>7</v>
      </c>
      <c r="BD155" s="366" t="s">
        <v>7</v>
      </c>
      <c r="BE155" s="366" t="s">
        <v>7</v>
      </c>
      <c r="BF155" s="366" t="s">
        <v>7</v>
      </c>
      <c r="BG155" s="366" t="s">
        <v>7</v>
      </c>
      <c r="BH155" s="366" t="s">
        <v>7</v>
      </c>
      <c r="BI155" s="366" t="s">
        <v>7</v>
      </c>
      <c r="BJ155" s="366" t="s">
        <v>7</v>
      </c>
      <c r="BK155" s="366" t="s">
        <v>7</v>
      </c>
      <c r="BL155" s="366" t="s">
        <v>7</v>
      </c>
      <c r="BM155" s="139">
        <f t="shared" si="30"/>
        <v>150</v>
      </c>
      <c r="BN155" s="199" t="str">
        <f t="shared" ca="1" si="24"/>
        <v>x</v>
      </c>
      <c r="BO155" s="199" t="str">
        <f t="shared" ca="1" si="25"/>
        <v>x</v>
      </c>
      <c r="BQ155" s="282" t="str">
        <f t="shared" si="22"/>
        <v>x</v>
      </c>
      <c r="BR155" s="282" t="str">
        <f t="shared" si="26"/>
        <v>x</v>
      </c>
      <c r="BS155" s="283" t="str">
        <f t="shared" ca="1" si="27"/>
        <v>x</v>
      </c>
      <c r="BT155" s="278" t="str">
        <f t="shared" si="23"/>
        <v>x</v>
      </c>
      <c r="BU155" s="278" t="str">
        <f t="shared" ca="1" si="28"/>
        <v>x</v>
      </c>
      <c r="BV155" s="278" t="str">
        <f t="shared" si="29"/>
        <v>x</v>
      </c>
    </row>
    <row r="156" spans="1:74" ht="13.5" thickBot="1" x14ac:dyDescent="0.25">
      <c r="A156" s="92" t="s">
        <v>70</v>
      </c>
      <c r="B156" s="128" t="s">
        <v>7</v>
      </c>
      <c r="C156" s="128" t="s">
        <v>7</v>
      </c>
      <c r="D156" s="375" t="s">
        <v>7</v>
      </c>
      <c r="E156" s="366" t="s">
        <v>7</v>
      </c>
      <c r="F156" s="366" t="s">
        <v>7</v>
      </c>
      <c r="G156" s="366" t="s">
        <v>7</v>
      </c>
      <c r="H156" s="366" t="s">
        <v>7</v>
      </c>
      <c r="I156" s="366" t="s">
        <v>7</v>
      </c>
      <c r="J156" s="366" t="s">
        <v>7</v>
      </c>
      <c r="K156" s="366" t="s">
        <v>7</v>
      </c>
      <c r="L156" s="366" t="s">
        <v>7</v>
      </c>
      <c r="M156" s="366" t="s">
        <v>7</v>
      </c>
      <c r="N156" s="366" t="s">
        <v>7</v>
      </c>
      <c r="O156" s="366" t="s">
        <v>7</v>
      </c>
      <c r="P156" s="366" t="s">
        <v>7</v>
      </c>
      <c r="Q156" s="366" t="s">
        <v>7</v>
      </c>
      <c r="R156" s="366" t="s">
        <v>7</v>
      </c>
      <c r="S156" s="366" t="s">
        <v>7</v>
      </c>
      <c r="T156" s="366" t="s">
        <v>7</v>
      </c>
      <c r="U156" s="366" t="s">
        <v>7</v>
      </c>
      <c r="V156" s="366" t="s">
        <v>7</v>
      </c>
      <c r="W156" s="366" t="s">
        <v>7</v>
      </c>
      <c r="X156" s="366" t="s">
        <v>7</v>
      </c>
      <c r="Y156" s="366" t="s">
        <v>7</v>
      </c>
      <c r="Z156" s="366" t="s">
        <v>7</v>
      </c>
      <c r="AA156" s="366" t="s">
        <v>7</v>
      </c>
      <c r="AB156" s="366" t="s">
        <v>7</v>
      </c>
      <c r="AC156" s="366" t="s">
        <v>7</v>
      </c>
      <c r="AD156" s="366" t="s">
        <v>7</v>
      </c>
      <c r="AE156" s="366" t="s">
        <v>7</v>
      </c>
      <c r="AF156" s="366" t="s">
        <v>7</v>
      </c>
      <c r="AG156" s="366" t="s">
        <v>7</v>
      </c>
      <c r="AH156" s="366" t="s">
        <v>7</v>
      </c>
      <c r="AI156" s="366" t="s">
        <v>7</v>
      </c>
      <c r="AJ156" s="366" t="s">
        <v>7</v>
      </c>
      <c r="AK156" s="366" t="s">
        <v>7</v>
      </c>
      <c r="AL156" s="366" t="s">
        <v>7</v>
      </c>
      <c r="AM156" s="366" t="s">
        <v>7</v>
      </c>
      <c r="AN156" s="366" t="s">
        <v>7</v>
      </c>
      <c r="AO156" s="366" t="s">
        <v>7</v>
      </c>
      <c r="AP156" s="366" t="s">
        <v>7</v>
      </c>
      <c r="AQ156" s="366" t="s">
        <v>7</v>
      </c>
      <c r="AR156" s="366" t="s">
        <v>7</v>
      </c>
      <c r="AS156" s="366" t="s">
        <v>7</v>
      </c>
      <c r="AT156" s="366" t="s">
        <v>7</v>
      </c>
      <c r="AU156" s="366" t="s">
        <v>7</v>
      </c>
      <c r="AV156" s="366" t="s">
        <v>7</v>
      </c>
      <c r="AW156" s="366" t="s">
        <v>7</v>
      </c>
      <c r="AX156" s="366" t="s">
        <v>7</v>
      </c>
      <c r="AY156" s="366" t="s">
        <v>7</v>
      </c>
      <c r="AZ156" s="366" t="s">
        <v>7</v>
      </c>
      <c r="BA156" s="366" t="s">
        <v>7</v>
      </c>
      <c r="BB156" s="366" t="s">
        <v>7</v>
      </c>
      <c r="BC156" s="366" t="s">
        <v>7</v>
      </c>
      <c r="BD156" s="366" t="s">
        <v>7</v>
      </c>
      <c r="BE156" s="366" t="s">
        <v>7</v>
      </c>
      <c r="BF156" s="366" t="s">
        <v>7</v>
      </c>
      <c r="BG156" s="366" t="s">
        <v>7</v>
      </c>
      <c r="BH156" s="366" t="s">
        <v>7</v>
      </c>
      <c r="BI156" s="366" t="s">
        <v>7</v>
      </c>
      <c r="BJ156" s="366" t="s">
        <v>7</v>
      </c>
      <c r="BK156" s="366" t="s">
        <v>7</v>
      </c>
      <c r="BL156" s="366" t="s">
        <v>7</v>
      </c>
      <c r="BM156" s="139">
        <f t="shared" si="30"/>
        <v>151</v>
      </c>
      <c r="BN156" s="199" t="str">
        <f t="shared" ca="1" si="24"/>
        <v>x</v>
      </c>
      <c r="BO156" s="199" t="str">
        <f t="shared" ca="1" si="25"/>
        <v>x</v>
      </c>
      <c r="BQ156" s="282" t="str">
        <f t="shared" si="22"/>
        <v>x</v>
      </c>
      <c r="BR156" s="282" t="str">
        <f t="shared" si="26"/>
        <v>x</v>
      </c>
      <c r="BS156" s="283" t="str">
        <f t="shared" ca="1" si="27"/>
        <v>x</v>
      </c>
      <c r="BT156" s="278" t="str">
        <f t="shared" si="23"/>
        <v>x</v>
      </c>
      <c r="BU156" s="278" t="str">
        <f t="shared" ca="1" si="28"/>
        <v>x</v>
      </c>
      <c r="BV156" s="278" t="str">
        <f t="shared" si="29"/>
        <v>x</v>
      </c>
    </row>
    <row r="157" spans="1:74" ht="13.5" thickBot="1" x14ac:dyDescent="0.25">
      <c r="A157" s="92" t="s">
        <v>70</v>
      </c>
      <c r="B157" s="128" t="s">
        <v>7</v>
      </c>
      <c r="C157" s="128" t="s">
        <v>7</v>
      </c>
      <c r="D157" s="375" t="s">
        <v>7</v>
      </c>
      <c r="E157" s="366" t="s">
        <v>7</v>
      </c>
      <c r="F157" s="366" t="s">
        <v>7</v>
      </c>
      <c r="G157" s="366" t="s">
        <v>7</v>
      </c>
      <c r="H157" s="366" t="s">
        <v>7</v>
      </c>
      <c r="I157" s="366" t="s">
        <v>7</v>
      </c>
      <c r="J157" s="366" t="s">
        <v>7</v>
      </c>
      <c r="K157" s="366" t="s">
        <v>7</v>
      </c>
      <c r="L157" s="366" t="s">
        <v>7</v>
      </c>
      <c r="M157" s="366" t="s">
        <v>7</v>
      </c>
      <c r="N157" s="366" t="s">
        <v>7</v>
      </c>
      <c r="O157" s="366" t="s">
        <v>7</v>
      </c>
      <c r="P157" s="366" t="s">
        <v>7</v>
      </c>
      <c r="Q157" s="366" t="s">
        <v>7</v>
      </c>
      <c r="R157" s="366" t="s">
        <v>7</v>
      </c>
      <c r="S157" s="366" t="s">
        <v>7</v>
      </c>
      <c r="T157" s="366" t="s">
        <v>7</v>
      </c>
      <c r="U157" s="366" t="s">
        <v>7</v>
      </c>
      <c r="V157" s="366" t="s">
        <v>7</v>
      </c>
      <c r="W157" s="366" t="s">
        <v>7</v>
      </c>
      <c r="X157" s="366" t="s">
        <v>7</v>
      </c>
      <c r="Y157" s="366" t="s">
        <v>7</v>
      </c>
      <c r="Z157" s="366" t="s">
        <v>7</v>
      </c>
      <c r="AA157" s="366" t="s">
        <v>7</v>
      </c>
      <c r="AB157" s="366" t="s">
        <v>7</v>
      </c>
      <c r="AC157" s="366" t="s">
        <v>7</v>
      </c>
      <c r="AD157" s="366" t="s">
        <v>7</v>
      </c>
      <c r="AE157" s="366" t="s">
        <v>7</v>
      </c>
      <c r="AF157" s="366" t="s">
        <v>7</v>
      </c>
      <c r="AG157" s="366" t="s">
        <v>7</v>
      </c>
      <c r="AH157" s="366" t="s">
        <v>7</v>
      </c>
      <c r="AI157" s="366" t="s">
        <v>7</v>
      </c>
      <c r="AJ157" s="366" t="s">
        <v>7</v>
      </c>
      <c r="AK157" s="366" t="s">
        <v>7</v>
      </c>
      <c r="AL157" s="366" t="s">
        <v>7</v>
      </c>
      <c r="AM157" s="366" t="s">
        <v>7</v>
      </c>
      <c r="AN157" s="366" t="s">
        <v>7</v>
      </c>
      <c r="AO157" s="366" t="s">
        <v>7</v>
      </c>
      <c r="AP157" s="366" t="s">
        <v>7</v>
      </c>
      <c r="AQ157" s="366" t="s">
        <v>7</v>
      </c>
      <c r="AR157" s="366" t="s">
        <v>7</v>
      </c>
      <c r="AS157" s="366" t="s">
        <v>7</v>
      </c>
      <c r="AT157" s="366" t="s">
        <v>7</v>
      </c>
      <c r="AU157" s="366" t="s">
        <v>7</v>
      </c>
      <c r="AV157" s="366" t="s">
        <v>7</v>
      </c>
      <c r="AW157" s="366" t="s">
        <v>7</v>
      </c>
      <c r="AX157" s="366" t="s">
        <v>7</v>
      </c>
      <c r="AY157" s="366" t="s">
        <v>7</v>
      </c>
      <c r="AZ157" s="366" t="s">
        <v>7</v>
      </c>
      <c r="BA157" s="366" t="s">
        <v>7</v>
      </c>
      <c r="BB157" s="366" t="s">
        <v>7</v>
      </c>
      <c r="BC157" s="366" t="s">
        <v>7</v>
      </c>
      <c r="BD157" s="366" t="s">
        <v>7</v>
      </c>
      <c r="BE157" s="366" t="s">
        <v>7</v>
      </c>
      <c r="BF157" s="366" t="s">
        <v>7</v>
      </c>
      <c r="BG157" s="366" t="s">
        <v>7</v>
      </c>
      <c r="BH157" s="366" t="s">
        <v>7</v>
      </c>
      <c r="BI157" s="366" t="s">
        <v>7</v>
      </c>
      <c r="BJ157" s="366" t="s">
        <v>7</v>
      </c>
      <c r="BK157" s="366" t="s">
        <v>7</v>
      </c>
      <c r="BL157" s="366" t="s">
        <v>7</v>
      </c>
      <c r="BM157" s="139">
        <f t="shared" si="30"/>
        <v>152</v>
      </c>
      <c r="BN157" s="199" t="str">
        <f t="shared" ca="1" si="24"/>
        <v>x</v>
      </c>
      <c r="BO157" s="199" t="str">
        <f t="shared" ca="1" si="25"/>
        <v>x</v>
      </c>
      <c r="BQ157" s="282" t="str">
        <f t="shared" si="22"/>
        <v>x</v>
      </c>
      <c r="BR157" s="282" t="str">
        <f t="shared" si="26"/>
        <v>x</v>
      </c>
      <c r="BS157" s="283" t="str">
        <f t="shared" ca="1" si="27"/>
        <v>x</v>
      </c>
      <c r="BT157" s="278" t="str">
        <f t="shared" si="23"/>
        <v>x</v>
      </c>
      <c r="BU157" s="278" t="str">
        <f t="shared" ca="1" si="28"/>
        <v>x</v>
      </c>
      <c r="BV157" s="278" t="str">
        <f t="shared" si="29"/>
        <v>x</v>
      </c>
    </row>
    <row r="158" spans="1:74" ht="13.5" thickBot="1" x14ac:dyDescent="0.25">
      <c r="A158" s="92" t="s">
        <v>70</v>
      </c>
      <c r="B158" s="128" t="s">
        <v>7</v>
      </c>
      <c r="C158" s="128" t="s">
        <v>7</v>
      </c>
      <c r="D158" s="375" t="s">
        <v>7</v>
      </c>
      <c r="E158" s="366" t="s">
        <v>7</v>
      </c>
      <c r="F158" s="366" t="s">
        <v>7</v>
      </c>
      <c r="G158" s="366" t="s">
        <v>7</v>
      </c>
      <c r="H158" s="366" t="s">
        <v>7</v>
      </c>
      <c r="I158" s="366" t="s">
        <v>7</v>
      </c>
      <c r="J158" s="366" t="s">
        <v>7</v>
      </c>
      <c r="K158" s="366" t="s">
        <v>7</v>
      </c>
      <c r="L158" s="366" t="s">
        <v>7</v>
      </c>
      <c r="M158" s="366" t="s">
        <v>7</v>
      </c>
      <c r="N158" s="366" t="s">
        <v>7</v>
      </c>
      <c r="O158" s="366" t="s">
        <v>7</v>
      </c>
      <c r="P158" s="366" t="s">
        <v>7</v>
      </c>
      <c r="Q158" s="366" t="s">
        <v>7</v>
      </c>
      <c r="R158" s="366" t="s">
        <v>7</v>
      </c>
      <c r="S158" s="366" t="s">
        <v>7</v>
      </c>
      <c r="T158" s="366" t="s">
        <v>7</v>
      </c>
      <c r="U158" s="366" t="s">
        <v>7</v>
      </c>
      <c r="V158" s="366" t="s">
        <v>7</v>
      </c>
      <c r="W158" s="366" t="s">
        <v>7</v>
      </c>
      <c r="X158" s="366" t="s">
        <v>7</v>
      </c>
      <c r="Y158" s="366" t="s">
        <v>7</v>
      </c>
      <c r="Z158" s="366" t="s">
        <v>7</v>
      </c>
      <c r="AA158" s="366" t="s">
        <v>7</v>
      </c>
      <c r="AB158" s="366" t="s">
        <v>7</v>
      </c>
      <c r="AC158" s="366" t="s">
        <v>7</v>
      </c>
      <c r="AD158" s="366" t="s">
        <v>7</v>
      </c>
      <c r="AE158" s="366" t="s">
        <v>7</v>
      </c>
      <c r="AF158" s="366" t="s">
        <v>7</v>
      </c>
      <c r="AG158" s="366" t="s">
        <v>7</v>
      </c>
      <c r="AH158" s="366" t="s">
        <v>7</v>
      </c>
      <c r="AI158" s="366" t="s">
        <v>7</v>
      </c>
      <c r="AJ158" s="366" t="s">
        <v>7</v>
      </c>
      <c r="AK158" s="366" t="s">
        <v>7</v>
      </c>
      <c r="AL158" s="366" t="s">
        <v>7</v>
      </c>
      <c r="AM158" s="366" t="s">
        <v>7</v>
      </c>
      <c r="AN158" s="366" t="s">
        <v>7</v>
      </c>
      <c r="AO158" s="366" t="s">
        <v>7</v>
      </c>
      <c r="AP158" s="366" t="s">
        <v>7</v>
      </c>
      <c r="AQ158" s="366" t="s">
        <v>7</v>
      </c>
      <c r="AR158" s="366" t="s">
        <v>7</v>
      </c>
      <c r="AS158" s="366" t="s">
        <v>7</v>
      </c>
      <c r="AT158" s="366" t="s">
        <v>7</v>
      </c>
      <c r="AU158" s="366" t="s">
        <v>7</v>
      </c>
      <c r="AV158" s="366" t="s">
        <v>7</v>
      </c>
      <c r="AW158" s="366" t="s">
        <v>7</v>
      </c>
      <c r="AX158" s="366" t="s">
        <v>7</v>
      </c>
      <c r="AY158" s="366" t="s">
        <v>7</v>
      </c>
      <c r="AZ158" s="366" t="s">
        <v>7</v>
      </c>
      <c r="BA158" s="366" t="s">
        <v>7</v>
      </c>
      <c r="BB158" s="366" t="s">
        <v>7</v>
      </c>
      <c r="BC158" s="366" t="s">
        <v>7</v>
      </c>
      <c r="BD158" s="366" t="s">
        <v>7</v>
      </c>
      <c r="BE158" s="366" t="s">
        <v>7</v>
      </c>
      <c r="BF158" s="366" t="s">
        <v>7</v>
      </c>
      <c r="BG158" s="366" t="s">
        <v>7</v>
      </c>
      <c r="BH158" s="366" t="s">
        <v>7</v>
      </c>
      <c r="BI158" s="366" t="s">
        <v>7</v>
      </c>
      <c r="BJ158" s="366" t="s">
        <v>7</v>
      </c>
      <c r="BK158" s="366" t="s">
        <v>7</v>
      </c>
      <c r="BL158" s="366" t="s">
        <v>7</v>
      </c>
      <c r="BM158" s="139">
        <f t="shared" si="30"/>
        <v>153</v>
      </c>
      <c r="BN158" s="199" t="str">
        <f t="shared" ca="1" si="24"/>
        <v>x</v>
      </c>
      <c r="BO158" s="199" t="str">
        <f t="shared" ca="1" si="25"/>
        <v>x</v>
      </c>
      <c r="BQ158" s="282" t="str">
        <f t="shared" si="22"/>
        <v>x</v>
      </c>
      <c r="BR158" s="282" t="str">
        <f t="shared" si="26"/>
        <v>x</v>
      </c>
      <c r="BS158" s="283" t="str">
        <f t="shared" ca="1" si="27"/>
        <v>x</v>
      </c>
      <c r="BT158" s="278" t="str">
        <f t="shared" si="23"/>
        <v>x</v>
      </c>
      <c r="BU158" s="278" t="str">
        <f t="shared" ca="1" si="28"/>
        <v>x</v>
      </c>
      <c r="BV158" s="278" t="str">
        <f t="shared" si="29"/>
        <v>x</v>
      </c>
    </row>
    <row r="159" spans="1:74" ht="13.5" thickBot="1" x14ac:dyDescent="0.25">
      <c r="A159" s="92" t="s">
        <v>70</v>
      </c>
      <c r="B159" s="128" t="s">
        <v>7</v>
      </c>
      <c r="C159" s="128" t="s">
        <v>7</v>
      </c>
      <c r="D159" s="375" t="s">
        <v>7</v>
      </c>
      <c r="E159" s="366" t="s">
        <v>7</v>
      </c>
      <c r="F159" s="366" t="s">
        <v>7</v>
      </c>
      <c r="G159" s="366" t="s">
        <v>7</v>
      </c>
      <c r="H159" s="366" t="s">
        <v>7</v>
      </c>
      <c r="I159" s="366" t="s">
        <v>7</v>
      </c>
      <c r="J159" s="366" t="s">
        <v>7</v>
      </c>
      <c r="K159" s="366" t="s">
        <v>7</v>
      </c>
      <c r="L159" s="366" t="s">
        <v>7</v>
      </c>
      <c r="M159" s="366" t="s">
        <v>7</v>
      </c>
      <c r="N159" s="366" t="s">
        <v>7</v>
      </c>
      <c r="O159" s="366" t="s">
        <v>7</v>
      </c>
      <c r="P159" s="366" t="s">
        <v>7</v>
      </c>
      <c r="Q159" s="366" t="s">
        <v>7</v>
      </c>
      <c r="R159" s="366" t="s">
        <v>7</v>
      </c>
      <c r="S159" s="366" t="s">
        <v>7</v>
      </c>
      <c r="T159" s="366" t="s">
        <v>7</v>
      </c>
      <c r="U159" s="366" t="s">
        <v>7</v>
      </c>
      <c r="V159" s="366" t="s">
        <v>7</v>
      </c>
      <c r="W159" s="366" t="s">
        <v>7</v>
      </c>
      <c r="X159" s="366" t="s">
        <v>7</v>
      </c>
      <c r="Y159" s="366" t="s">
        <v>7</v>
      </c>
      <c r="Z159" s="366" t="s">
        <v>7</v>
      </c>
      <c r="AA159" s="366" t="s">
        <v>7</v>
      </c>
      <c r="AB159" s="366" t="s">
        <v>7</v>
      </c>
      <c r="AC159" s="366" t="s">
        <v>7</v>
      </c>
      <c r="AD159" s="366" t="s">
        <v>7</v>
      </c>
      <c r="AE159" s="366" t="s">
        <v>7</v>
      </c>
      <c r="AF159" s="366" t="s">
        <v>7</v>
      </c>
      <c r="AG159" s="366" t="s">
        <v>7</v>
      </c>
      <c r="AH159" s="366" t="s">
        <v>7</v>
      </c>
      <c r="AI159" s="366" t="s">
        <v>7</v>
      </c>
      <c r="AJ159" s="366" t="s">
        <v>7</v>
      </c>
      <c r="AK159" s="366" t="s">
        <v>7</v>
      </c>
      <c r="AL159" s="366" t="s">
        <v>7</v>
      </c>
      <c r="AM159" s="366" t="s">
        <v>7</v>
      </c>
      <c r="AN159" s="366" t="s">
        <v>7</v>
      </c>
      <c r="AO159" s="366" t="s">
        <v>7</v>
      </c>
      <c r="AP159" s="366" t="s">
        <v>7</v>
      </c>
      <c r="AQ159" s="366" t="s">
        <v>7</v>
      </c>
      <c r="AR159" s="366" t="s">
        <v>7</v>
      </c>
      <c r="AS159" s="366" t="s">
        <v>7</v>
      </c>
      <c r="AT159" s="366" t="s">
        <v>7</v>
      </c>
      <c r="AU159" s="366" t="s">
        <v>7</v>
      </c>
      <c r="AV159" s="366" t="s">
        <v>7</v>
      </c>
      <c r="AW159" s="366" t="s">
        <v>7</v>
      </c>
      <c r="AX159" s="366" t="s">
        <v>7</v>
      </c>
      <c r="AY159" s="366" t="s">
        <v>7</v>
      </c>
      <c r="AZ159" s="366" t="s">
        <v>7</v>
      </c>
      <c r="BA159" s="366" t="s">
        <v>7</v>
      </c>
      <c r="BB159" s="366" t="s">
        <v>7</v>
      </c>
      <c r="BC159" s="366" t="s">
        <v>7</v>
      </c>
      <c r="BD159" s="366" t="s">
        <v>7</v>
      </c>
      <c r="BE159" s="366" t="s">
        <v>7</v>
      </c>
      <c r="BF159" s="366" t="s">
        <v>7</v>
      </c>
      <c r="BG159" s="366" t="s">
        <v>7</v>
      </c>
      <c r="BH159" s="366" t="s">
        <v>7</v>
      </c>
      <c r="BI159" s="366" t="s">
        <v>7</v>
      </c>
      <c r="BJ159" s="366" t="s">
        <v>7</v>
      </c>
      <c r="BK159" s="366" t="s">
        <v>7</v>
      </c>
      <c r="BL159" s="366" t="s">
        <v>7</v>
      </c>
      <c r="BM159" s="139">
        <f t="shared" si="30"/>
        <v>154</v>
      </c>
      <c r="BN159" s="199" t="str">
        <f t="shared" ca="1" si="24"/>
        <v>x</v>
      </c>
      <c r="BO159" s="199" t="str">
        <f t="shared" ca="1" si="25"/>
        <v>x</v>
      </c>
      <c r="BQ159" s="282" t="str">
        <f t="shared" si="22"/>
        <v>x</v>
      </c>
      <c r="BR159" s="282" t="str">
        <f t="shared" si="26"/>
        <v>x</v>
      </c>
      <c r="BS159" s="283" t="str">
        <f t="shared" ca="1" si="27"/>
        <v>x</v>
      </c>
      <c r="BT159" s="278" t="str">
        <f t="shared" si="23"/>
        <v>x</v>
      </c>
      <c r="BU159" s="278" t="str">
        <f t="shared" ca="1" si="28"/>
        <v>x</v>
      </c>
      <c r="BV159" s="278" t="str">
        <f t="shared" si="29"/>
        <v>x</v>
      </c>
    </row>
    <row r="160" spans="1:74" ht="13.5" thickBot="1" x14ac:dyDescent="0.25">
      <c r="A160" s="92" t="s">
        <v>70</v>
      </c>
      <c r="B160" s="128" t="s">
        <v>7</v>
      </c>
      <c r="C160" s="128" t="s">
        <v>7</v>
      </c>
      <c r="D160" s="375" t="s">
        <v>7</v>
      </c>
      <c r="E160" s="366" t="s">
        <v>7</v>
      </c>
      <c r="F160" s="366" t="s">
        <v>7</v>
      </c>
      <c r="G160" s="366" t="s">
        <v>7</v>
      </c>
      <c r="H160" s="366" t="s">
        <v>7</v>
      </c>
      <c r="I160" s="366" t="s">
        <v>7</v>
      </c>
      <c r="J160" s="366" t="s">
        <v>7</v>
      </c>
      <c r="K160" s="366" t="s">
        <v>7</v>
      </c>
      <c r="L160" s="366" t="s">
        <v>7</v>
      </c>
      <c r="M160" s="366" t="s">
        <v>7</v>
      </c>
      <c r="N160" s="366" t="s">
        <v>7</v>
      </c>
      <c r="O160" s="366" t="s">
        <v>7</v>
      </c>
      <c r="P160" s="366" t="s">
        <v>7</v>
      </c>
      <c r="Q160" s="366" t="s">
        <v>7</v>
      </c>
      <c r="R160" s="366" t="s">
        <v>7</v>
      </c>
      <c r="S160" s="366" t="s">
        <v>7</v>
      </c>
      <c r="T160" s="366" t="s">
        <v>7</v>
      </c>
      <c r="U160" s="366" t="s">
        <v>7</v>
      </c>
      <c r="V160" s="366" t="s">
        <v>7</v>
      </c>
      <c r="W160" s="366" t="s">
        <v>7</v>
      </c>
      <c r="X160" s="366" t="s">
        <v>7</v>
      </c>
      <c r="Y160" s="366" t="s">
        <v>7</v>
      </c>
      <c r="Z160" s="366" t="s">
        <v>7</v>
      </c>
      <c r="AA160" s="366" t="s">
        <v>7</v>
      </c>
      <c r="AB160" s="366" t="s">
        <v>7</v>
      </c>
      <c r="AC160" s="366" t="s">
        <v>7</v>
      </c>
      <c r="AD160" s="366" t="s">
        <v>7</v>
      </c>
      <c r="AE160" s="366" t="s">
        <v>7</v>
      </c>
      <c r="AF160" s="366" t="s">
        <v>7</v>
      </c>
      <c r="AG160" s="366" t="s">
        <v>7</v>
      </c>
      <c r="AH160" s="366" t="s">
        <v>7</v>
      </c>
      <c r="AI160" s="366" t="s">
        <v>7</v>
      </c>
      <c r="AJ160" s="366" t="s">
        <v>7</v>
      </c>
      <c r="AK160" s="366" t="s">
        <v>7</v>
      </c>
      <c r="AL160" s="366" t="s">
        <v>7</v>
      </c>
      <c r="AM160" s="366" t="s">
        <v>7</v>
      </c>
      <c r="AN160" s="366" t="s">
        <v>7</v>
      </c>
      <c r="AO160" s="366" t="s">
        <v>7</v>
      </c>
      <c r="AP160" s="366" t="s">
        <v>7</v>
      </c>
      <c r="AQ160" s="366" t="s">
        <v>7</v>
      </c>
      <c r="AR160" s="366" t="s">
        <v>7</v>
      </c>
      <c r="AS160" s="366" t="s">
        <v>7</v>
      </c>
      <c r="AT160" s="366" t="s">
        <v>7</v>
      </c>
      <c r="AU160" s="366" t="s">
        <v>7</v>
      </c>
      <c r="AV160" s="366" t="s">
        <v>7</v>
      </c>
      <c r="AW160" s="366" t="s">
        <v>7</v>
      </c>
      <c r="AX160" s="366" t="s">
        <v>7</v>
      </c>
      <c r="AY160" s="366" t="s">
        <v>7</v>
      </c>
      <c r="AZ160" s="366" t="s">
        <v>7</v>
      </c>
      <c r="BA160" s="366" t="s">
        <v>7</v>
      </c>
      <c r="BB160" s="366" t="s">
        <v>7</v>
      </c>
      <c r="BC160" s="366" t="s">
        <v>7</v>
      </c>
      <c r="BD160" s="366" t="s">
        <v>7</v>
      </c>
      <c r="BE160" s="366" t="s">
        <v>7</v>
      </c>
      <c r="BF160" s="366" t="s">
        <v>7</v>
      </c>
      <c r="BG160" s="366" t="s">
        <v>7</v>
      </c>
      <c r="BH160" s="366" t="s">
        <v>7</v>
      </c>
      <c r="BI160" s="366" t="s">
        <v>7</v>
      </c>
      <c r="BJ160" s="366" t="s">
        <v>7</v>
      </c>
      <c r="BK160" s="366" t="s">
        <v>7</v>
      </c>
      <c r="BL160" s="366" t="s">
        <v>7</v>
      </c>
      <c r="BM160" s="139">
        <f t="shared" si="30"/>
        <v>155</v>
      </c>
      <c r="BN160" s="199" t="str">
        <f t="shared" ca="1" si="24"/>
        <v>x</v>
      </c>
      <c r="BO160" s="199" t="str">
        <f t="shared" ca="1" si="25"/>
        <v>x</v>
      </c>
      <c r="BQ160" s="282" t="str">
        <f t="shared" si="22"/>
        <v>x</v>
      </c>
      <c r="BR160" s="282" t="str">
        <f t="shared" si="26"/>
        <v>x</v>
      </c>
      <c r="BS160" s="283" t="str">
        <f t="shared" ca="1" si="27"/>
        <v>x</v>
      </c>
      <c r="BT160" s="278" t="str">
        <f t="shared" si="23"/>
        <v>x</v>
      </c>
      <c r="BU160" s="278" t="str">
        <f t="shared" ca="1" si="28"/>
        <v>x</v>
      </c>
      <c r="BV160" s="278" t="str">
        <f t="shared" si="29"/>
        <v>x</v>
      </c>
    </row>
    <row r="161" spans="1:74" ht="13.5" thickBot="1" x14ac:dyDescent="0.25">
      <c r="A161" s="92" t="s">
        <v>70</v>
      </c>
      <c r="B161" s="128" t="s">
        <v>7</v>
      </c>
      <c r="C161" s="128" t="s">
        <v>7</v>
      </c>
      <c r="D161" s="375" t="s">
        <v>7</v>
      </c>
      <c r="E161" s="366" t="s">
        <v>7</v>
      </c>
      <c r="F161" s="366" t="s">
        <v>7</v>
      </c>
      <c r="G161" s="366" t="s">
        <v>7</v>
      </c>
      <c r="H161" s="366" t="s">
        <v>7</v>
      </c>
      <c r="I161" s="366" t="s">
        <v>7</v>
      </c>
      <c r="J161" s="366" t="s">
        <v>7</v>
      </c>
      <c r="K161" s="366" t="s">
        <v>7</v>
      </c>
      <c r="L161" s="366" t="s">
        <v>7</v>
      </c>
      <c r="M161" s="366" t="s">
        <v>7</v>
      </c>
      <c r="N161" s="366" t="s">
        <v>7</v>
      </c>
      <c r="O161" s="366" t="s">
        <v>7</v>
      </c>
      <c r="P161" s="366" t="s">
        <v>7</v>
      </c>
      <c r="Q161" s="366" t="s">
        <v>7</v>
      </c>
      <c r="R161" s="366" t="s">
        <v>7</v>
      </c>
      <c r="S161" s="366" t="s">
        <v>7</v>
      </c>
      <c r="T161" s="366" t="s">
        <v>7</v>
      </c>
      <c r="U161" s="366" t="s">
        <v>7</v>
      </c>
      <c r="V161" s="366" t="s">
        <v>7</v>
      </c>
      <c r="W161" s="366" t="s">
        <v>7</v>
      </c>
      <c r="X161" s="366" t="s">
        <v>7</v>
      </c>
      <c r="Y161" s="366" t="s">
        <v>7</v>
      </c>
      <c r="Z161" s="366" t="s">
        <v>7</v>
      </c>
      <c r="AA161" s="366" t="s">
        <v>7</v>
      </c>
      <c r="AB161" s="366" t="s">
        <v>7</v>
      </c>
      <c r="AC161" s="366" t="s">
        <v>7</v>
      </c>
      <c r="AD161" s="366" t="s">
        <v>7</v>
      </c>
      <c r="AE161" s="366" t="s">
        <v>7</v>
      </c>
      <c r="AF161" s="366" t="s">
        <v>7</v>
      </c>
      <c r="AG161" s="366" t="s">
        <v>7</v>
      </c>
      <c r="AH161" s="366" t="s">
        <v>7</v>
      </c>
      <c r="AI161" s="366" t="s">
        <v>7</v>
      </c>
      <c r="AJ161" s="366" t="s">
        <v>7</v>
      </c>
      <c r="AK161" s="366" t="s">
        <v>7</v>
      </c>
      <c r="AL161" s="366" t="s">
        <v>7</v>
      </c>
      <c r="AM161" s="366" t="s">
        <v>7</v>
      </c>
      <c r="AN161" s="366" t="s">
        <v>7</v>
      </c>
      <c r="AO161" s="366" t="s">
        <v>7</v>
      </c>
      <c r="AP161" s="366" t="s">
        <v>7</v>
      </c>
      <c r="AQ161" s="366" t="s">
        <v>7</v>
      </c>
      <c r="AR161" s="366" t="s">
        <v>7</v>
      </c>
      <c r="AS161" s="366" t="s">
        <v>7</v>
      </c>
      <c r="AT161" s="366" t="s">
        <v>7</v>
      </c>
      <c r="AU161" s="366" t="s">
        <v>7</v>
      </c>
      <c r="AV161" s="366" t="s">
        <v>7</v>
      </c>
      <c r="AW161" s="366" t="s">
        <v>7</v>
      </c>
      <c r="AX161" s="366" t="s">
        <v>7</v>
      </c>
      <c r="AY161" s="366" t="s">
        <v>7</v>
      </c>
      <c r="AZ161" s="366" t="s">
        <v>7</v>
      </c>
      <c r="BA161" s="366" t="s">
        <v>7</v>
      </c>
      <c r="BB161" s="366" t="s">
        <v>7</v>
      </c>
      <c r="BC161" s="366" t="s">
        <v>7</v>
      </c>
      <c r="BD161" s="366" t="s">
        <v>7</v>
      </c>
      <c r="BE161" s="366" t="s">
        <v>7</v>
      </c>
      <c r="BF161" s="366" t="s">
        <v>7</v>
      </c>
      <c r="BG161" s="366" t="s">
        <v>7</v>
      </c>
      <c r="BH161" s="366" t="s">
        <v>7</v>
      </c>
      <c r="BI161" s="366" t="s">
        <v>7</v>
      </c>
      <c r="BJ161" s="366" t="s">
        <v>7</v>
      </c>
      <c r="BK161" s="366" t="s">
        <v>7</v>
      </c>
      <c r="BL161" s="366" t="s">
        <v>7</v>
      </c>
      <c r="BM161" s="139">
        <f t="shared" si="30"/>
        <v>156</v>
      </c>
      <c r="BN161" s="199" t="str">
        <f t="shared" ca="1" si="24"/>
        <v>x</v>
      </c>
      <c r="BO161" s="199" t="str">
        <f t="shared" ca="1" si="25"/>
        <v>x</v>
      </c>
      <c r="BQ161" s="282" t="str">
        <f t="shared" si="22"/>
        <v>x</v>
      </c>
      <c r="BR161" s="282" t="str">
        <f t="shared" si="26"/>
        <v>x</v>
      </c>
      <c r="BS161" s="283" t="str">
        <f t="shared" ca="1" si="27"/>
        <v>x</v>
      </c>
      <c r="BT161" s="278" t="str">
        <f t="shared" si="23"/>
        <v>x</v>
      </c>
      <c r="BU161" s="278" t="str">
        <f t="shared" ca="1" si="28"/>
        <v>x</v>
      </c>
      <c r="BV161" s="278" t="str">
        <f t="shared" si="29"/>
        <v>x</v>
      </c>
    </row>
    <row r="162" spans="1:74" ht="13.5" thickBot="1" x14ac:dyDescent="0.25">
      <c r="A162" s="92" t="s">
        <v>70</v>
      </c>
      <c r="B162" s="128" t="s">
        <v>7</v>
      </c>
      <c r="C162" s="128" t="s">
        <v>7</v>
      </c>
      <c r="D162" s="375" t="s">
        <v>7</v>
      </c>
      <c r="E162" s="366" t="s">
        <v>7</v>
      </c>
      <c r="F162" s="366" t="s">
        <v>7</v>
      </c>
      <c r="G162" s="366" t="s">
        <v>7</v>
      </c>
      <c r="H162" s="366" t="s">
        <v>7</v>
      </c>
      <c r="I162" s="366" t="s">
        <v>7</v>
      </c>
      <c r="J162" s="366" t="s">
        <v>7</v>
      </c>
      <c r="K162" s="366" t="s">
        <v>7</v>
      </c>
      <c r="L162" s="366" t="s">
        <v>7</v>
      </c>
      <c r="M162" s="366" t="s">
        <v>7</v>
      </c>
      <c r="N162" s="366" t="s">
        <v>7</v>
      </c>
      <c r="O162" s="366" t="s">
        <v>7</v>
      </c>
      <c r="P162" s="366" t="s">
        <v>7</v>
      </c>
      <c r="Q162" s="366" t="s">
        <v>7</v>
      </c>
      <c r="R162" s="366" t="s">
        <v>7</v>
      </c>
      <c r="S162" s="366" t="s">
        <v>7</v>
      </c>
      <c r="T162" s="366" t="s">
        <v>7</v>
      </c>
      <c r="U162" s="366" t="s">
        <v>7</v>
      </c>
      <c r="V162" s="366" t="s">
        <v>7</v>
      </c>
      <c r="W162" s="366" t="s">
        <v>7</v>
      </c>
      <c r="X162" s="366" t="s">
        <v>7</v>
      </c>
      <c r="Y162" s="366" t="s">
        <v>7</v>
      </c>
      <c r="Z162" s="366" t="s">
        <v>7</v>
      </c>
      <c r="AA162" s="366" t="s">
        <v>7</v>
      </c>
      <c r="AB162" s="366" t="s">
        <v>7</v>
      </c>
      <c r="AC162" s="366" t="s">
        <v>7</v>
      </c>
      <c r="AD162" s="366" t="s">
        <v>7</v>
      </c>
      <c r="AE162" s="366" t="s">
        <v>7</v>
      </c>
      <c r="AF162" s="366" t="s">
        <v>7</v>
      </c>
      <c r="AG162" s="366" t="s">
        <v>7</v>
      </c>
      <c r="AH162" s="366" t="s">
        <v>7</v>
      </c>
      <c r="AI162" s="366" t="s">
        <v>7</v>
      </c>
      <c r="AJ162" s="366" t="s">
        <v>7</v>
      </c>
      <c r="AK162" s="366" t="s">
        <v>7</v>
      </c>
      <c r="AL162" s="366" t="s">
        <v>7</v>
      </c>
      <c r="AM162" s="366" t="s">
        <v>7</v>
      </c>
      <c r="AN162" s="366" t="s">
        <v>7</v>
      </c>
      <c r="AO162" s="366" t="s">
        <v>7</v>
      </c>
      <c r="AP162" s="366" t="s">
        <v>7</v>
      </c>
      <c r="AQ162" s="366" t="s">
        <v>7</v>
      </c>
      <c r="AR162" s="366" t="s">
        <v>7</v>
      </c>
      <c r="AS162" s="366" t="s">
        <v>7</v>
      </c>
      <c r="AT162" s="366" t="s">
        <v>7</v>
      </c>
      <c r="AU162" s="366" t="s">
        <v>7</v>
      </c>
      <c r="AV162" s="366" t="s">
        <v>7</v>
      </c>
      <c r="AW162" s="366" t="s">
        <v>7</v>
      </c>
      <c r="AX162" s="366" t="s">
        <v>7</v>
      </c>
      <c r="AY162" s="366" t="s">
        <v>7</v>
      </c>
      <c r="AZ162" s="366" t="s">
        <v>7</v>
      </c>
      <c r="BA162" s="366" t="s">
        <v>7</v>
      </c>
      <c r="BB162" s="366" t="s">
        <v>7</v>
      </c>
      <c r="BC162" s="366" t="s">
        <v>7</v>
      </c>
      <c r="BD162" s="366" t="s">
        <v>7</v>
      </c>
      <c r="BE162" s="366" t="s">
        <v>7</v>
      </c>
      <c r="BF162" s="366" t="s">
        <v>7</v>
      </c>
      <c r="BG162" s="366" t="s">
        <v>7</v>
      </c>
      <c r="BH162" s="366" t="s">
        <v>7</v>
      </c>
      <c r="BI162" s="366" t="s">
        <v>7</v>
      </c>
      <c r="BJ162" s="366" t="s">
        <v>7</v>
      </c>
      <c r="BK162" s="366" t="s">
        <v>7</v>
      </c>
      <c r="BL162" s="366" t="s">
        <v>7</v>
      </c>
      <c r="BM162" s="139">
        <f t="shared" si="30"/>
        <v>157</v>
      </c>
      <c r="BN162" s="199" t="str">
        <f t="shared" ca="1" si="24"/>
        <v>x</v>
      </c>
      <c r="BO162" s="199" t="str">
        <f t="shared" ca="1" si="25"/>
        <v>x</v>
      </c>
      <c r="BQ162" s="282" t="str">
        <f t="shared" si="22"/>
        <v>x</v>
      </c>
      <c r="BR162" s="282" t="str">
        <f t="shared" si="26"/>
        <v>x</v>
      </c>
      <c r="BS162" s="283" t="str">
        <f t="shared" ca="1" si="27"/>
        <v>x</v>
      </c>
      <c r="BT162" s="278" t="str">
        <f t="shared" si="23"/>
        <v>x</v>
      </c>
      <c r="BU162" s="278" t="str">
        <f t="shared" ca="1" si="28"/>
        <v>x</v>
      </c>
      <c r="BV162" s="278" t="str">
        <f t="shared" si="29"/>
        <v>x</v>
      </c>
    </row>
    <row r="163" spans="1:74" ht="13.5" thickBot="1" x14ac:dyDescent="0.25">
      <c r="A163" s="92" t="s">
        <v>70</v>
      </c>
      <c r="B163" s="128" t="s">
        <v>7</v>
      </c>
      <c r="C163" s="128" t="s">
        <v>7</v>
      </c>
      <c r="D163" s="375" t="s">
        <v>7</v>
      </c>
      <c r="E163" s="366" t="s">
        <v>7</v>
      </c>
      <c r="F163" s="366" t="s">
        <v>7</v>
      </c>
      <c r="G163" s="366" t="s">
        <v>7</v>
      </c>
      <c r="H163" s="366" t="s">
        <v>7</v>
      </c>
      <c r="I163" s="366" t="s">
        <v>7</v>
      </c>
      <c r="J163" s="366" t="s">
        <v>7</v>
      </c>
      <c r="K163" s="366" t="s">
        <v>7</v>
      </c>
      <c r="L163" s="366" t="s">
        <v>7</v>
      </c>
      <c r="M163" s="366" t="s">
        <v>7</v>
      </c>
      <c r="N163" s="366" t="s">
        <v>7</v>
      </c>
      <c r="O163" s="366" t="s">
        <v>7</v>
      </c>
      <c r="P163" s="366" t="s">
        <v>7</v>
      </c>
      <c r="Q163" s="366" t="s">
        <v>7</v>
      </c>
      <c r="R163" s="366" t="s">
        <v>7</v>
      </c>
      <c r="S163" s="366" t="s">
        <v>7</v>
      </c>
      <c r="T163" s="366" t="s">
        <v>7</v>
      </c>
      <c r="U163" s="366" t="s">
        <v>7</v>
      </c>
      <c r="V163" s="366" t="s">
        <v>7</v>
      </c>
      <c r="W163" s="366" t="s">
        <v>7</v>
      </c>
      <c r="X163" s="366" t="s">
        <v>7</v>
      </c>
      <c r="Y163" s="366" t="s">
        <v>7</v>
      </c>
      <c r="Z163" s="366" t="s">
        <v>7</v>
      </c>
      <c r="AA163" s="366" t="s">
        <v>7</v>
      </c>
      <c r="AB163" s="366" t="s">
        <v>7</v>
      </c>
      <c r="AC163" s="366" t="s">
        <v>7</v>
      </c>
      <c r="AD163" s="366" t="s">
        <v>7</v>
      </c>
      <c r="AE163" s="366" t="s">
        <v>7</v>
      </c>
      <c r="AF163" s="366" t="s">
        <v>7</v>
      </c>
      <c r="AG163" s="366" t="s">
        <v>7</v>
      </c>
      <c r="AH163" s="366" t="s">
        <v>7</v>
      </c>
      <c r="AI163" s="366" t="s">
        <v>7</v>
      </c>
      <c r="AJ163" s="366" t="s">
        <v>7</v>
      </c>
      <c r="AK163" s="366" t="s">
        <v>7</v>
      </c>
      <c r="AL163" s="366" t="s">
        <v>7</v>
      </c>
      <c r="AM163" s="366" t="s">
        <v>7</v>
      </c>
      <c r="AN163" s="366" t="s">
        <v>7</v>
      </c>
      <c r="AO163" s="366" t="s">
        <v>7</v>
      </c>
      <c r="AP163" s="366" t="s">
        <v>7</v>
      </c>
      <c r="AQ163" s="366" t="s">
        <v>7</v>
      </c>
      <c r="AR163" s="366" t="s">
        <v>7</v>
      </c>
      <c r="AS163" s="366" t="s">
        <v>7</v>
      </c>
      <c r="AT163" s="366" t="s">
        <v>7</v>
      </c>
      <c r="AU163" s="366" t="s">
        <v>7</v>
      </c>
      <c r="AV163" s="366" t="s">
        <v>7</v>
      </c>
      <c r="AW163" s="366" t="s">
        <v>7</v>
      </c>
      <c r="AX163" s="366" t="s">
        <v>7</v>
      </c>
      <c r="AY163" s="366" t="s">
        <v>7</v>
      </c>
      <c r="AZ163" s="366" t="s">
        <v>7</v>
      </c>
      <c r="BA163" s="366" t="s">
        <v>7</v>
      </c>
      <c r="BB163" s="366" t="s">
        <v>7</v>
      </c>
      <c r="BC163" s="366" t="s">
        <v>7</v>
      </c>
      <c r="BD163" s="366" t="s">
        <v>7</v>
      </c>
      <c r="BE163" s="366" t="s">
        <v>7</v>
      </c>
      <c r="BF163" s="366" t="s">
        <v>7</v>
      </c>
      <c r="BG163" s="366" t="s">
        <v>7</v>
      </c>
      <c r="BH163" s="366" t="s">
        <v>7</v>
      </c>
      <c r="BI163" s="366" t="s">
        <v>7</v>
      </c>
      <c r="BJ163" s="366" t="s">
        <v>7</v>
      </c>
      <c r="BK163" s="366" t="s">
        <v>7</v>
      </c>
      <c r="BL163" s="366" t="s">
        <v>7</v>
      </c>
      <c r="BM163" s="139">
        <f t="shared" si="30"/>
        <v>158</v>
      </c>
      <c r="BN163" s="199" t="str">
        <f t="shared" ca="1" si="24"/>
        <v>x</v>
      </c>
      <c r="BO163" s="199" t="str">
        <f t="shared" ca="1" si="25"/>
        <v>x</v>
      </c>
      <c r="BQ163" s="282" t="str">
        <f t="shared" si="22"/>
        <v>x</v>
      </c>
      <c r="BR163" s="282" t="str">
        <f t="shared" si="26"/>
        <v>x</v>
      </c>
      <c r="BS163" s="283" t="str">
        <f t="shared" ca="1" si="27"/>
        <v>x</v>
      </c>
      <c r="BT163" s="278" t="str">
        <f t="shared" si="23"/>
        <v>x</v>
      </c>
      <c r="BU163" s="278" t="str">
        <f t="shared" ca="1" si="28"/>
        <v>x</v>
      </c>
      <c r="BV163" s="278" t="str">
        <f t="shared" si="29"/>
        <v>x</v>
      </c>
    </row>
    <row r="164" spans="1:74" ht="13.5" thickBot="1" x14ac:dyDescent="0.25">
      <c r="A164" s="92" t="s">
        <v>70</v>
      </c>
      <c r="B164" s="128" t="s">
        <v>7</v>
      </c>
      <c r="C164" s="128" t="s">
        <v>7</v>
      </c>
      <c r="D164" s="375" t="s">
        <v>7</v>
      </c>
      <c r="E164" s="366" t="s">
        <v>7</v>
      </c>
      <c r="F164" s="366" t="s">
        <v>7</v>
      </c>
      <c r="G164" s="366" t="s">
        <v>7</v>
      </c>
      <c r="H164" s="366" t="s">
        <v>7</v>
      </c>
      <c r="I164" s="366" t="s">
        <v>7</v>
      </c>
      <c r="J164" s="366" t="s">
        <v>7</v>
      </c>
      <c r="K164" s="366" t="s">
        <v>7</v>
      </c>
      <c r="L164" s="366" t="s">
        <v>7</v>
      </c>
      <c r="M164" s="366" t="s">
        <v>7</v>
      </c>
      <c r="N164" s="366" t="s">
        <v>7</v>
      </c>
      <c r="O164" s="366" t="s">
        <v>7</v>
      </c>
      <c r="P164" s="366" t="s">
        <v>7</v>
      </c>
      <c r="Q164" s="366" t="s">
        <v>7</v>
      </c>
      <c r="R164" s="366" t="s">
        <v>7</v>
      </c>
      <c r="S164" s="366" t="s">
        <v>7</v>
      </c>
      <c r="T164" s="366" t="s">
        <v>7</v>
      </c>
      <c r="U164" s="366" t="s">
        <v>7</v>
      </c>
      <c r="V164" s="366" t="s">
        <v>7</v>
      </c>
      <c r="W164" s="366" t="s">
        <v>7</v>
      </c>
      <c r="X164" s="366" t="s">
        <v>7</v>
      </c>
      <c r="Y164" s="366" t="s">
        <v>7</v>
      </c>
      <c r="Z164" s="366" t="s">
        <v>7</v>
      </c>
      <c r="AA164" s="366" t="s">
        <v>7</v>
      </c>
      <c r="AB164" s="366" t="s">
        <v>7</v>
      </c>
      <c r="AC164" s="366" t="s">
        <v>7</v>
      </c>
      <c r="AD164" s="366" t="s">
        <v>7</v>
      </c>
      <c r="AE164" s="366" t="s">
        <v>7</v>
      </c>
      <c r="AF164" s="366" t="s">
        <v>7</v>
      </c>
      <c r="AG164" s="366" t="s">
        <v>7</v>
      </c>
      <c r="AH164" s="366" t="s">
        <v>7</v>
      </c>
      <c r="AI164" s="366" t="s">
        <v>7</v>
      </c>
      <c r="AJ164" s="366" t="s">
        <v>7</v>
      </c>
      <c r="AK164" s="366" t="s">
        <v>7</v>
      </c>
      <c r="AL164" s="366" t="s">
        <v>7</v>
      </c>
      <c r="AM164" s="366" t="s">
        <v>7</v>
      </c>
      <c r="AN164" s="366" t="s">
        <v>7</v>
      </c>
      <c r="AO164" s="366" t="s">
        <v>7</v>
      </c>
      <c r="AP164" s="366" t="s">
        <v>7</v>
      </c>
      <c r="AQ164" s="366" t="s">
        <v>7</v>
      </c>
      <c r="AR164" s="366" t="s">
        <v>7</v>
      </c>
      <c r="AS164" s="366" t="s">
        <v>7</v>
      </c>
      <c r="AT164" s="366" t="s">
        <v>7</v>
      </c>
      <c r="AU164" s="366" t="s">
        <v>7</v>
      </c>
      <c r="AV164" s="366" t="s">
        <v>7</v>
      </c>
      <c r="AW164" s="366" t="s">
        <v>7</v>
      </c>
      <c r="AX164" s="366" t="s">
        <v>7</v>
      </c>
      <c r="AY164" s="366" t="s">
        <v>7</v>
      </c>
      <c r="AZ164" s="366" t="s">
        <v>7</v>
      </c>
      <c r="BA164" s="366" t="s">
        <v>7</v>
      </c>
      <c r="BB164" s="366" t="s">
        <v>7</v>
      </c>
      <c r="BC164" s="366" t="s">
        <v>7</v>
      </c>
      <c r="BD164" s="366" t="s">
        <v>7</v>
      </c>
      <c r="BE164" s="366" t="s">
        <v>7</v>
      </c>
      <c r="BF164" s="366" t="s">
        <v>7</v>
      </c>
      <c r="BG164" s="366" t="s">
        <v>7</v>
      </c>
      <c r="BH164" s="366" t="s">
        <v>7</v>
      </c>
      <c r="BI164" s="366" t="s">
        <v>7</v>
      </c>
      <c r="BJ164" s="366" t="s">
        <v>7</v>
      </c>
      <c r="BK164" s="366" t="s">
        <v>7</v>
      </c>
      <c r="BL164" s="366" t="s">
        <v>7</v>
      </c>
      <c r="BM164" s="139">
        <f t="shared" si="30"/>
        <v>159</v>
      </c>
      <c r="BN164" s="199" t="str">
        <f t="shared" ca="1" si="24"/>
        <v>x</v>
      </c>
      <c r="BO164" s="199" t="str">
        <f t="shared" ca="1" si="25"/>
        <v>x</v>
      </c>
      <c r="BQ164" s="282" t="str">
        <f t="shared" si="22"/>
        <v>x</v>
      </c>
      <c r="BR164" s="282" t="str">
        <f t="shared" si="26"/>
        <v>x</v>
      </c>
      <c r="BS164" s="283" t="str">
        <f t="shared" ca="1" si="27"/>
        <v>x</v>
      </c>
      <c r="BT164" s="278" t="str">
        <f t="shared" si="23"/>
        <v>x</v>
      </c>
      <c r="BU164" s="278" t="str">
        <f t="shared" ca="1" si="28"/>
        <v>x</v>
      </c>
      <c r="BV164" s="278" t="str">
        <f t="shared" si="29"/>
        <v>x</v>
      </c>
    </row>
    <row r="165" spans="1:74" ht="13.5" thickBot="1" x14ac:dyDescent="0.25">
      <c r="A165" s="92" t="s">
        <v>70</v>
      </c>
      <c r="B165" s="128" t="s">
        <v>7</v>
      </c>
      <c r="C165" s="128" t="s">
        <v>7</v>
      </c>
      <c r="D165" s="375" t="s">
        <v>7</v>
      </c>
      <c r="E165" s="366" t="s">
        <v>7</v>
      </c>
      <c r="F165" s="366" t="s">
        <v>7</v>
      </c>
      <c r="G165" s="366" t="s">
        <v>7</v>
      </c>
      <c r="H165" s="366" t="s">
        <v>7</v>
      </c>
      <c r="I165" s="366" t="s">
        <v>7</v>
      </c>
      <c r="J165" s="366" t="s">
        <v>7</v>
      </c>
      <c r="K165" s="366" t="s">
        <v>7</v>
      </c>
      <c r="L165" s="366" t="s">
        <v>7</v>
      </c>
      <c r="M165" s="366" t="s">
        <v>7</v>
      </c>
      <c r="N165" s="366" t="s">
        <v>7</v>
      </c>
      <c r="O165" s="366" t="s">
        <v>7</v>
      </c>
      <c r="P165" s="366" t="s">
        <v>7</v>
      </c>
      <c r="Q165" s="366" t="s">
        <v>7</v>
      </c>
      <c r="R165" s="366" t="s">
        <v>7</v>
      </c>
      <c r="S165" s="366" t="s">
        <v>7</v>
      </c>
      <c r="T165" s="366" t="s">
        <v>7</v>
      </c>
      <c r="U165" s="366" t="s">
        <v>7</v>
      </c>
      <c r="V165" s="366" t="s">
        <v>7</v>
      </c>
      <c r="W165" s="366" t="s">
        <v>7</v>
      </c>
      <c r="X165" s="366" t="s">
        <v>7</v>
      </c>
      <c r="Y165" s="366" t="s">
        <v>7</v>
      </c>
      <c r="Z165" s="366" t="s">
        <v>7</v>
      </c>
      <c r="AA165" s="366" t="s">
        <v>7</v>
      </c>
      <c r="AB165" s="366" t="s">
        <v>7</v>
      </c>
      <c r="AC165" s="366" t="s">
        <v>7</v>
      </c>
      <c r="AD165" s="366" t="s">
        <v>7</v>
      </c>
      <c r="AE165" s="366" t="s">
        <v>7</v>
      </c>
      <c r="AF165" s="366" t="s">
        <v>7</v>
      </c>
      <c r="AG165" s="366" t="s">
        <v>7</v>
      </c>
      <c r="AH165" s="366" t="s">
        <v>7</v>
      </c>
      <c r="AI165" s="366" t="s">
        <v>7</v>
      </c>
      <c r="AJ165" s="366" t="s">
        <v>7</v>
      </c>
      <c r="AK165" s="366" t="s">
        <v>7</v>
      </c>
      <c r="AL165" s="366" t="s">
        <v>7</v>
      </c>
      <c r="AM165" s="366" t="s">
        <v>7</v>
      </c>
      <c r="AN165" s="366" t="s">
        <v>7</v>
      </c>
      <c r="AO165" s="366" t="s">
        <v>7</v>
      </c>
      <c r="AP165" s="366" t="s">
        <v>7</v>
      </c>
      <c r="AQ165" s="366" t="s">
        <v>7</v>
      </c>
      <c r="AR165" s="366" t="s">
        <v>7</v>
      </c>
      <c r="AS165" s="366" t="s">
        <v>7</v>
      </c>
      <c r="AT165" s="366" t="s">
        <v>7</v>
      </c>
      <c r="AU165" s="366" t="s">
        <v>7</v>
      </c>
      <c r="AV165" s="366" t="s">
        <v>7</v>
      </c>
      <c r="AW165" s="366" t="s">
        <v>7</v>
      </c>
      <c r="AX165" s="366" t="s">
        <v>7</v>
      </c>
      <c r="AY165" s="366" t="s">
        <v>7</v>
      </c>
      <c r="AZ165" s="366" t="s">
        <v>7</v>
      </c>
      <c r="BA165" s="366" t="s">
        <v>7</v>
      </c>
      <c r="BB165" s="366" t="s">
        <v>7</v>
      </c>
      <c r="BC165" s="366" t="s">
        <v>7</v>
      </c>
      <c r="BD165" s="366" t="s">
        <v>7</v>
      </c>
      <c r="BE165" s="366" t="s">
        <v>7</v>
      </c>
      <c r="BF165" s="366" t="s">
        <v>7</v>
      </c>
      <c r="BG165" s="366" t="s">
        <v>7</v>
      </c>
      <c r="BH165" s="366" t="s">
        <v>7</v>
      </c>
      <c r="BI165" s="366" t="s">
        <v>7</v>
      </c>
      <c r="BJ165" s="366" t="s">
        <v>7</v>
      </c>
      <c r="BK165" s="366" t="s">
        <v>7</v>
      </c>
      <c r="BL165" s="366" t="s">
        <v>7</v>
      </c>
      <c r="BM165" s="139">
        <f t="shared" si="30"/>
        <v>160</v>
      </c>
      <c r="BN165" s="199" t="str">
        <f t="shared" ca="1" si="24"/>
        <v>x</v>
      </c>
      <c r="BO165" s="199" t="str">
        <f t="shared" ca="1" si="25"/>
        <v>x</v>
      </c>
      <c r="BQ165" s="282" t="str">
        <f t="shared" ref="BQ165:BQ201" si="31">D165</f>
        <v>x</v>
      </c>
      <c r="BR165" s="282" t="str">
        <f t="shared" si="26"/>
        <v>x</v>
      </c>
      <c r="BS165" s="283" t="str">
        <f t="shared" ca="1" si="27"/>
        <v>x</v>
      </c>
      <c r="BT165" s="278" t="str">
        <f t="shared" si="23"/>
        <v>x</v>
      </c>
      <c r="BU165" s="278" t="str">
        <f t="shared" ca="1" si="28"/>
        <v>x</v>
      </c>
      <c r="BV165" s="278" t="str">
        <f t="shared" si="29"/>
        <v>x</v>
      </c>
    </row>
    <row r="166" spans="1:74" ht="13.5" thickBot="1" x14ac:dyDescent="0.25">
      <c r="A166" s="92" t="s">
        <v>70</v>
      </c>
      <c r="B166" s="128" t="s">
        <v>7</v>
      </c>
      <c r="C166" s="128" t="s">
        <v>7</v>
      </c>
      <c r="D166" s="375" t="s">
        <v>7</v>
      </c>
      <c r="E166" s="366" t="s">
        <v>7</v>
      </c>
      <c r="F166" s="366" t="s">
        <v>7</v>
      </c>
      <c r="G166" s="366" t="s">
        <v>7</v>
      </c>
      <c r="H166" s="366" t="s">
        <v>7</v>
      </c>
      <c r="I166" s="366" t="s">
        <v>7</v>
      </c>
      <c r="J166" s="366" t="s">
        <v>7</v>
      </c>
      <c r="K166" s="366" t="s">
        <v>7</v>
      </c>
      <c r="L166" s="366" t="s">
        <v>7</v>
      </c>
      <c r="M166" s="366" t="s">
        <v>7</v>
      </c>
      <c r="N166" s="366" t="s">
        <v>7</v>
      </c>
      <c r="O166" s="366" t="s">
        <v>7</v>
      </c>
      <c r="P166" s="366" t="s">
        <v>7</v>
      </c>
      <c r="Q166" s="366" t="s">
        <v>7</v>
      </c>
      <c r="R166" s="366" t="s">
        <v>7</v>
      </c>
      <c r="S166" s="366" t="s">
        <v>7</v>
      </c>
      <c r="T166" s="366" t="s">
        <v>7</v>
      </c>
      <c r="U166" s="366" t="s">
        <v>7</v>
      </c>
      <c r="V166" s="366" t="s">
        <v>7</v>
      </c>
      <c r="W166" s="366" t="s">
        <v>7</v>
      </c>
      <c r="X166" s="366" t="s">
        <v>7</v>
      </c>
      <c r="Y166" s="366" t="s">
        <v>7</v>
      </c>
      <c r="Z166" s="366" t="s">
        <v>7</v>
      </c>
      <c r="AA166" s="366" t="s">
        <v>7</v>
      </c>
      <c r="AB166" s="366" t="s">
        <v>7</v>
      </c>
      <c r="AC166" s="366" t="s">
        <v>7</v>
      </c>
      <c r="AD166" s="366" t="s">
        <v>7</v>
      </c>
      <c r="AE166" s="366" t="s">
        <v>7</v>
      </c>
      <c r="AF166" s="366" t="s">
        <v>7</v>
      </c>
      <c r="AG166" s="366" t="s">
        <v>7</v>
      </c>
      <c r="AH166" s="366" t="s">
        <v>7</v>
      </c>
      <c r="AI166" s="366" t="s">
        <v>7</v>
      </c>
      <c r="AJ166" s="366" t="s">
        <v>7</v>
      </c>
      <c r="AK166" s="366" t="s">
        <v>7</v>
      </c>
      <c r="AL166" s="366" t="s">
        <v>7</v>
      </c>
      <c r="AM166" s="366" t="s">
        <v>7</v>
      </c>
      <c r="AN166" s="366" t="s">
        <v>7</v>
      </c>
      <c r="AO166" s="366" t="s">
        <v>7</v>
      </c>
      <c r="AP166" s="366" t="s">
        <v>7</v>
      </c>
      <c r="AQ166" s="366" t="s">
        <v>7</v>
      </c>
      <c r="AR166" s="366" t="s">
        <v>7</v>
      </c>
      <c r="AS166" s="366" t="s">
        <v>7</v>
      </c>
      <c r="AT166" s="366" t="s">
        <v>7</v>
      </c>
      <c r="AU166" s="366" t="s">
        <v>7</v>
      </c>
      <c r="AV166" s="366" t="s">
        <v>7</v>
      </c>
      <c r="AW166" s="366" t="s">
        <v>7</v>
      </c>
      <c r="AX166" s="366" t="s">
        <v>7</v>
      </c>
      <c r="AY166" s="366" t="s">
        <v>7</v>
      </c>
      <c r="AZ166" s="366" t="s">
        <v>7</v>
      </c>
      <c r="BA166" s="366" t="s">
        <v>7</v>
      </c>
      <c r="BB166" s="366" t="s">
        <v>7</v>
      </c>
      <c r="BC166" s="366" t="s">
        <v>7</v>
      </c>
      <c r="BD166" s="366" t="s">
        <v>7</v>
      </c>
      <c r="BE166" s="366" t="s">
        <v>7</v>
      </c>
      <c r="BF166" s="366" t="s">
        <v>7</v>
      </c>
      <c r="BG166" s="366" t="s">
        <v>7</v>
      </c>
      <c r="BH166" s="366" t="s">
        <v>7</v>
      </c>
      <c r="BI166" s="366" t="s">
        <v>7</v>
      </c>
      <c r="BJ166" s="366" t="s">
        <v>7</v>
      </c>
      <c r="BK166" s="366" t="s">
        <v>7</v>
      </c>
      <c r="BL166" s="366" t="s">
        <v>7</v>
      </c>
      <c r="BM166" s="139">
        <f t="shared" si="30"/>
        <v>161</v>
      </c>
      <c r="BN166" s="199" t="str">
        <f t="shared" ca="1" si="24"/>
        <v>x</v>
      </c>
      <c r="BO166" s="199" t="str">
        <f t="shared" ca="1" si="25"/>
        <v>x</v>
      </c>
      <c r="BQ166" s="282" t="str">
        <f t="shared" si="31"/>
        <v>x</v>
      </c>
      <c r="BR166" s="282" t="str">
        <f t="shared" si="26"/>
        <v>x</v>
      </c>
      <c r="BS166" s="283" t="str">
        <f t="shared" ca="1" si="27"/>
        <v>x</v>
      </c>
      <c r="BT166" s="278" t="str">
        <f t="shared" si="23"/>
        <v>x</v>
      </c>
      <c r="BU166" s="278" t="str">
        <f t="shared" ca="1" si="28"/>
        <v>x</v>
      </c>
      <c r="BV166" s="278" t="str">
        <f t="shared" si="29"/>
        <v>x</v>
      </c>
    </row>
    <row r="167" spans="1:74" ht="13.5" thickBot="1" x14ac:dyDescent="0.25">
      <c r="A167" s="92" t="s">
        <v>70</v>
      </c>
      <c r="B167" s="128" t="s">
        <v>7</v>
      </c>
      <c r="C167" s="128" t="s">
        <v>7</v>
      </c>
      <c r="D167" s="375" t="s">
        <v>7</v>
      </c>
      <c r="E167" s="366" t="s">
        <v>7</v>
      </c>
      <c r="F167" s="366" t="s">
        <v>7</v>
      </c>
      <c r="G167" s="366" t="s">
        <v>7</v>
      </c>
      <c r="H167" s="366" t="s">
        <v>7</v>
      </c>
      <c r="I167" s="366" t="s">
        <v>7</v>
      </c>
      <c r="J167" s="366" t="s">
        <v>7</v>
      </c>
      <c r="K167" s="366" t="s">
        <v>7</v>
      </c>
      <c r="L167" s="366" t="s">
        <v>7</v>
      </c>
      <c r="M167" s="366" t="s">
        <v>7</v>
      </c>
      <c r="N167" s="366" t="s">
        <v>7</v>
      </c>
      <c r="O167" s="366" t="s">
        <v>7</v>
      </c>
      <c r="P167" s="366" t="s">
        <v>7</v>
      </c>
      <c r="Q167" s="366" t="s">
        <v>7</v>
      </c>
      <c r="R167" s="366" t="s">
        <v>7</v>
      </c>
      <c r="S167" s="366" t="s">
        <v>7</v>
      </c>
      <c r="T167" s="366" t="s">
        <v>7</v>
      </c>
      <c r="U167" s="366" t="s">
        <v>7</v>
      </c>
      <c r="V167" s="366" t="s">
        <v>7</v>
      </c>
      <c r="W167" s="366" t="s">
        <v>7</v>
      </c>
      <c r="X167" s="366" t="s">
        <v>7</v>
      </c>
      <c r="Y167" s="366" t="s">
        <v>7</v>
      </c>
      <c r="Z167" s="366" t="s">
        <v>7</v>
      </c>
      <c r="AA167" s="366" t="s">
        <v>7</v>
      </c>
      <c r="AB167" s="366" t="s">
        <v>7</v>
      </c>
      <c r="AC167" s="366" t="s">
        <v>7</v>
      </c>
      <c r="AD167" s="366" t="s">
        <v>7</v>
      </c>
      <c r="AE167" s="366" t="s">
        <v>7</v>
      </c>
      <c r="AF167" s="366" t="s">
        <v>7</v>
      </c>
      <c r="AG167" s="366" t="s">
        <v>7</v>
      </c>
      <c r="AH167" s="366" t="s">
        <v>7</v>
      </c>
      <c r="AI167" s="366" t="s">
        <v>7</v>
      </c>
      <c r="AJ167" s="366" t="s">
        <v>7</v>
      </c>
      <c r="AK167" s="366" t="s">
        <v>7</v>
      </c>
      <c r="AL167" s="366" t="s">
        <v>7</v>
      </c>
      <c r="AM167" s="366" t="s">
        <v>7</v>
      </c>
      <c r="AN167" s="366" t="s">
        <v>7</v>
      </c>
      <c r="AO167" s="366" t="s">
        <v>7</v>
      </c>
      <c r="AP167" s="366" t="s">
        <v>7</v>
      </c>
      <c r="AQ167" s="366" t="s">
        <v>7</v>
      </c>
      <c r="AR167" s="366" t="s">
        <v>7</v>
      </c>
      <c r="AS167" s="366" t="s">
        <v>7</v>
      </c>
      <c r="AT167" s="366" t="s">
        <v>7</v>
      </c>
      <c r="AU167" s="366" t="s">
        <v>7</v>
      </c>
      <c r="AV167" s="366" t="s">
        <v>7</v>
      </c>
      <c r="AW167" s="366" t="s">
        <v>7</v>
      </c>
      <c r="AX167" s="366" t="s">
        <v>7</v>
      </c>
      <c r="AY167" s="366" t="s">
        <v>7</v>
      </c>
      <c r="AZ167" s="366" t="s">
        <v>7</v>
      </c>
      <c r="BA167" s="366" t="s">
        <v>7</v>
      </c>
      <c r="BB167" s="366" t="s">
        <v>7</v>
      </c>
      <c r="BC167" s="366" t="s">
        <v>7</v>
      </c>
      <c r="BD167" s="366" t="s">
        <v>7</v>
      </c>
      <c r="BE167" s="366" t="s">
        <v>7</v>
      </c>
      <c r="BF167" s="366" t="s">
        <v>7</v>
      </c>
      <c r="BG167" s="366" t="s">
        <v>7</v>
      </c>
      <c r="BH167" s="366" t="s">
        <v>7</v>
      </c>
      <c r="BI167" s="366" t="s">
        <v>7</v>
      </c>
      <c r="BJ167" s="366" t="s">
        <v>7</v>
      </c>
      <c r="BK167" s="366" t="s">
        <v>7</v>
      </c>
      <c r="BL167" s="366" t="s">
        <v>7</v>
      </c>
      <c r="BM167" s="139">
        <f t="shared" si="30"/>
        <v>162</v>
      </c>
      <c r="BN167" s="199" t="str">
        <f t="shared" ca="1" si="24"/>
        <v>x</v>
      </c>
      <c r="BO167" s="199" t="str">
        <f t="shared" ca="1" si="25"/>
        <v>x</v>
      </c>
      <c r="BQ167" s="282" t="str">
        <f t="shared" si="31"/>
        <v>x</v>
      </c>
      <c r="BR167" s="282" t="str">
        <f t="shared" si="26"/>
        <v>x</v>
      </c>
      <c r="BS167" s="283" t="str">
        <f t="shared" ca="1" si="27"/>
        <v>x</v>
      </c>
      <c r="BT167" s="278" t="str">
        <f t="shared" si="23"/>
        <v>x</v>
      </c>
      <c r="BU167" s="278" t="str">
        <f t="shared" ca="1" si="28"/>
        <v>x</v>
      </c>
      <c r="BV167" s="278" t="str">
        <f t="shared" si="29"/>
        <v>x</v>
      </c>
    </row>
    <row r="168" spans="1:74" ht="13.5" thickBot="1" x14ac:dyDescent="0.25">
      <c r="A168" s="92" t="s">
        <v>70</v>
      </c>
      <c r="B168" s="128" t="s">
        <v>7</v>
      </c>
      <c r="C168" s="128" t="s">
        <v>7</v>
      </c>
      <c r="D168" s="375" t="s">
        <v>7</v>
      </c>
      <c r="E168" s="366" t="s">
        <v>7</v>
      </c>
      <c r="F168" s="366" t="s">
        <v>7</v>
      </c>
      <c r="G168" s="366" t="s">
        <v>7</v>
      </c>
      <c r="H168" s="366" t="s">
        <v>7</v>
      </c>
      <c r="I168" s="366" t="s">
        <v>7</v>
      </c>
      <c r="J168" s="366" t="s">
        <v>7</v>
      </c>
      <c r="K168" s="366" t="s">
        <v>7</v>
      </c>
      <c r="L168" s="366" t="s">
        <v>7</v>
      </c>
      <c r="M168" s="366" t="s">
        <v>7</v>
      </c>
      <c r="N168" s="366" t="s">
        <v>7</v>
      </c>
      <c r="O168" s="366" t="s">
        <v>7</v>
      </c>
      <c r="P168" s="366" t="s">
        <v>7</v>
      </c>
      <c r="Q168" s="366" t="s">
        <v>7</v>
      </c>
      <c r="R168" s="366" t="s">
        <v>7</v>
      </c>
      <c r="S168" s="366" t="s">
        <v>7</v>
      </c>
      <c r="T168" s="366" t="s">
        <v>7</v>
      </c>
      <c r="U168" s="366" t="s">
        <v>7</v>
      </c>
      <c r="V168" s="366" t="s">
        <v>7</v>
      </c>
      <c r="W168" s="366" t="s">
        <v>7</v>
      </c>
      <c r="X168" s="366" t="s">
        <v>7</v>
      </c>
      <c r="Y168" s="366" t="s">
        <v>7</v>
      </c>
      <c r="Z168" s="366" t="s">
        <v>7</v>
      </c>
      <c r="AA168" s="366" t="s">
        <v>7</v>
      </c>
      <c r="AB168" s="366" t="s">
        <v>7</v>
      </c>
      <c r="AC168" s="366" t="s">
        <v>7</v>
      </c>
      <c r="AD168" s="366" t="s">
        <v>7</v>
      </c>
      <c r="AE168" s="366" t="s">
        <v>7</v>
      </c>
      <c r="AF168" s="366" t="s">
        <v>7</v>
      </c>
      <c r="AG168" s="366" t="s">
        <v>7</v>
      </c>
      <c r="AH168" s="366" t="s">
        <v>7</v>
      </c>
      <c r="AI168" s="366" t="s">
        <v>7</v>
      </c>
      <c r="AJ168" s="366" t="s">
        <v>7</v>
      </c>
      <c r="AK168" s="366" t="s">
        <v>7</v>
      </c>
      <c r="AL168" s="366" t="s">
        <v>7</v>
      </c>
      <c r="AM168" s="366" t="s">
        <v>7</v>
      </c>
      <c r="AN168" s="366" t="s">
        <v>7</v>
      </c>
      <c r="AO168" s="366" t="s">
        <v>7</v>
      </c>
      <c r="AP168" s="366" t="s">
        <v>7</v>
      </c>
      <c r="AQ168" s="366" t="s">
        <v>7</v>
      </c>
      <c r="AR168" s="366" t="s">
        <v>7</v>
      </c>
      <c r="AS168" s="366" t="s">
        <v>7</v>
      </c>
      <c r="AT168" s="366" t="s">
        <v>7</v>
      </c>
      <c r="AU168" s="366" t="s">
        <v>7</v>
      </c>
      <c r="AV168" s="366" t="s">
        <v>7</v>
      </c>
      <c r="AW168" s="366" t="s">
        <v>7</v>
      </c>
      <c r="AX168" s="366" t="s">
        <v>7</v>
      </c>
      <c r="AY168" s="366" t="s">
        <v>7</v>
      </c>
      <c r="AZ168" s="366" t="s">
        <v>7</v>
      </c>
      <c r="BA168" s="366" t="s">
        <v>7</v>
      </c>
      <c r="BB168" s="366" t="s">
        <v>7</v>
      </c>
      <c r="BC168" s="366" t="s">
        <v>7</v>
      </c>
      <c r="BD168" s="366" t="s">
        <v>7</v>
      </c>
      <c r="BE168" s="366" t="s">
        <v>7</v>
      </c>
      <c r="BF168" s="366" t="s">
        <v>7</v>
      </c>
      <c r="BG168" s="366" t="s">
        <v>7</v>
      </c>
      <c r="BH168" s="366" t="s">
        <v>7</v>
      </c>
      <c r="BI168" s="366" t="s">
        <v>7</v>
      </c>
      <c r="BJ168" s="366" t="s">
        <v>7</v>
      </c>
      <c r="BK168" s="366" t="s">
        <v>7</v>
      </c>
      <c r="BL168" s="366" t="s">
        <v>7</v>
      </c>
      <c r="BM168" s="139">
        <f t="shared" si="30"/>
        <v>163</v>
      </c>
      <c r="BN168" s="199" t="str">
        <f t="shared" ca="1" si="24"/>
        <v>x</v>
      </c>
      <c r="BO168" s="199" t="str">
        <f t="shared" ca="1" si="25"/>
        <v>x</v>
      </c>
      <c r="BQ168" s="282" t="str">
        <f t="shared" si="31"/>
        <v>x</v>
      </c>
      <c r="BR168" s="282" t="str">
        <f t="shared" si="26"/>
        <v>x</v>
      </c>
      <c r="BS168" s="283" t="str">
        <f t="shared" ca="1" si="27"/>
        <v>x</v>
      </c>
      <c r="BT168" s="278" t="str">
        <f t="shared" si="23"/>
        <v>x</v>
      </c>
      <c r="BU168" s="278" t="str">
        <f t="shared" ca="1" si="28"/>
        <v>x</v>
      </c>
      <c r="BV168" s="278" t="str">
        <f t="shared" si="29"/>
        <v>x</v>
      </c>
    </row>
    <row r="169" spans="1:74" ht="13.5" thickBot="1" x14ac:dyDescent="0.25">
      <c r="A169" s="92" t="s">
        <v>70</v>
      </c>
      <c r="B169" s="128" t="s">
        <v>7</v>
      </c>
      <c r="C169" s="128" t="s">
        <v>7</v>
      </c>
      <c r="D169" s="375" t="s">
        <v>7</v>
      </c>
      <c r="E169" s="366" t="s">
        <v>7</v>
      </c>
      <c r="F169" s="366" t="s">
        <v>7</v>
      </c>
      <c r="G169" s="366" t="s">
        <v>7</v>
      </c>
      <c r="H169" s="366" t="s">
        <v>7</v>
      </c>
      <c r="I169" s="366" t="s">
        <v>7</v>
      </c>
      <c r="J169" s="366" t="s">
        <v>7</v>
      </c>
      <c r="K169" s="366" t="s">
        <v>7</v>
      </c>
      <c r="L169" s="366" t="s">
        <v>7</v>
      </c>
      <c r="M169" s="366" t="s">
        <v>7</v>
      </c>
      <c r="N169" s="366" t="s">
        <v>7</v>
      </c>
      <c r="O169" s="366" t="s">
        <v>7</v>
      </c>
      <c r="P169" s="366" t="s">
        <v>7</v>
      </c>
      <c r="Q169" s="366" t="s">
        <v>7</v>
      </c>
      <c r="R169" s="366" t="s">
        <v>7</v>
      </c>
      <c r="S169" s="366" t="s">
        <v>7</v>
      </c>
      <c r="T169" s="366" t="s">
        <v>7</v>
      </c>
      <c r="U169" s="366" t="s">
        <v>7</v>
      </c>
      <c r="V169" s="366" t="s">
        <v>7</v>
      </c>
      <c r="W169" s="366" t="s">
        <v>7</v>
      </c>
      <c r="X169" s="366" t="s">
        <v>7</v>
      </c>
      <c r="Y169" s="366" t="s">
        <v>7</v>
      </c>
      <c r="Z169" s="366" t="s">
        <v>7</v>
      </c>
      <c r="AA169" s="366" t="s">
        <v>7</v>
      </c>
      <c r="AB169" s="366" t="s">
        <v>7</v>
      </c>
      <c r="AC169" s="366" t="s">
        <v>7</v>
      </c>
      <c r="AD169" s="366" t="s">
        <v>7</v>
      </c>
      <c r="AE169" s="366" t="s">
        <v>7</v>
      </c>
      <c r="AF169" s="366" t="s">
        <v>7</v>
      </c>
      <c r="AG169" s="366" t="s">
        <v>7</v>
      </c>
      <c r="AH169" s="366" t="s">
        <v>7</v>
      </c>
      <c r="AI169" s="366" t="s">
        <v>7</v>
      </c>
      <c r="AJ169" s="366" t="s">
        <v>7</v>
      </c>
      <c r="AK169" s="366" t="s">
        <v>7</v>
      </c>
      <c r="AL169" s="366" t="s">
        <v>7</v>
      </c>
      <c r="AM169" s="366" t="s">
        <v>7</v>
      </c>
      <c r="AN169" s="366" t="s">
        <v>7</v>
      </c>
      <c r="AO169" s="366" t="s">
        <v>7</v>
      </c>
      <c r="AP169" s="366" t="s">
        <v>7</v>
      </c>
      <c r="AQ169" s="366" t="s">
        <v>7</v>
      </c>
      <c r="AR169" s="366" t="s">
        <v>7</v>
      </c>
      <c r="AS169" s="366" t="s">
        <v>7</v>
      </c>
      <c r="AT169" s="366" t="s">
        <v>7</v>
      </c>
      <c r="AU169" s="366" t="s">
        <v>7</v>
      </c>
      <c r="AV169" s="366" t="s">
        <v>7</v>
      </c>
      <c r="AW169" s="366" t="s">
        <v>7</v>
      </c>
      <c r="AX169" s="366" t="s">
        <v>7</v>
      </c>
      <c r="AY169" s="366" t="s">
        <v>7</v>
      </c>
      <c r="AZ169" s="366" t="s">
        <v>7</v>
      </c>
      <c r="BA169" s="366" t="s">
        <v>7</v>
      </c>
      <c r="BB169" s="366" t="s">
        <v>7</v>
      </c>
      <c r="BC169" s="366" t="s">
        <v>7</v>
      </c>
      <c r="BD169" s="366" t="s">
        <v>7</v>
      </c>
      <c r="BE169" s="366" t="s">
        <v>7</v>
      </c>
      <c r="BF169" s="366" t="s">
        <v>7</v>
      </c>
      <c r="BG169" s="366" t="s">
        <v>7</v>
      </c>
      <c r="BH169" s="366" t="s">
        <v>7</v>
      </c>
      <c r="BI169" s="366" t="s">
        <v>7</v>
      </c>
      <c r="BJ169" s="366" t="s">
        <v>7</v>
      </c>
      <c r="BK169" s="366" t="s">
        <v>7</v>
      </c>
      <c r="BL169" s="366" t="s">
        <v>7</v>
      </c>
      <c r="BM169" s="139">
        <f t="shared" si="30"/>
        <v>164</v>
      </c>
      <c r="BN169" s="199" t="str">
        <f t="shared" ca="1" si="24"/>
        <v>x</v>
      </c>
      <c r="BO169" s="199" t="str">
        <f t="shared" ca="1" si="25"/>
        <v>x</v>
      </c>
      <c r="BQ169" s="282" t="str">
        <f t="shared" si="31"/>
        <v>x</v>
      </c>
      <c r="BR169" s="282" t="str">
        <f t="shared" si="26"/>
        <v>x</v>
      </c>
      <c r="BS169" s="283" t="str">
        <f t="shared" ca="1" si="27"/>
        <v>x</v>
      </c>
      <c r="BT169" s="278" t="str">
        <f t="shared" si="23"/>
        <v>x</v>
      </c>
      <c r="BU169" s="278" t="str">
        <f t="shared" ca="1" si="28"/>
        <v>x</v>
      </c>
      <c r="BV169" s="278" t="str">
        <f t="shared" si="29"/>
        <v>x</v>
      </c>
    </row>
    <row r="170" spans="1:74" ht="13.5" thickBot="1" x14ac:dyDescent="0.25">
      <c r="A170" s="92" t="s">
        <v>70</v>
      </c>
      <c r="B170" s="128" t="s">
        <v>7</v>
      </c>
      <c r="C170" s="128" t="s">
        <v>7</v>
      </c>
      <c r="D170" s="375" t="s">
        <v>7</v>
      </c>
      <c r="E170" s="366" t="s">
        <v>7</v>
      </c>
      <c r="F170" s="366" t="s">
        <v>7</v>
      </c>
      <c r="G170" s="366" t="s">
        <v>7</v>
      </c>
      <c r="H170" s="366" t="s">
        <v>7</v>
      </c>
      <c r="I170" s="366" t="s">
        <v>7</v>
      </c>
      <c r="J170" s="366" t="s">
        <v>7</v>
      </c>
      <c r="K170" s="366" t="s">
        <v>7</v>
      </c>
      <c r="L170" s="366" t="s">
        <v>7</v>
      </c>
      <c r="M170" s="366" t="s">
        <v>7</v>
      </c>
      <c r="N170" s="366" t="s">
        <v>7</v>
      </c>
      <c r="O170" s="366" t="s">
        <v>7</v>
      </c>
      <c r="P170" s="366" t="s">
        <v>7</v>
      </c>
      <c r="Q170" s="366" t="s">
        <v>7</v>
      </c>
      <c r="R170" s="366" t="s">
        <v>7</v>
      </c>
      <c r="S170" s="366" t="s">
        <v>7</v>
      </c>
      <c r="T170" s="366" t="s">
        <v>7</v>
      </c>
      <c r="U170" s="366" t="s">
        <v>7</v>
      </c>
      <c r="V170" s="366" t="s">
        <v>7</v>
      </c>
      <c r="W170" s="366" t="s">
        <v>7</v>
      </c>
      <c r="X170" s="366" t="s">
        <v>7</v>
      </c>
      <c r="Y170" s="366" t="s">
        <v>7</v>
      </c>
      <c r="Z170" s="366" t="s">
        <v>7</v>
      </c>
      <c r="AA170" s="366" t="s">
        <v>7</v>
      </c>
      <c r="AB170" s="366" t="s">
        <v>7</v>
      </c>
      <c r="AC170" s="366" t="s">
        <v>7</v>
      </c>
      <c r="AD170" s="366" t="s">
        <v>7</v>
      </c>
      <c r="AE170" s="366" t="s">
        <v>7</v>
      </c>
      <c r="AF170" s="366" t="s">
        <v>7</v>
      </c>
      <c r="AG170" s="366" t="s">
        <v>7</v>
      </c>
      <c r="AH170" s="366" t="s">
        <v>7</v>
      </c>
      <c r="AI170" s="366" t="s">
        <v>7</v>
      </c>
      <c r="AJ170" s="366" t="s">
        <v>7</v>
      </c>
      <c r="AK170" s="366" t="s">
        <v>7</v>
      </c>
      <c r="AL170" s="366" t="s">
        <v>7</v>
      </c>
      <c r="AM170" s="366" t="s">
        <v>7</v>
      </c>
      <c r="AN170" s="366" t="s">
        <v>7</v>
      </c>
      <c r="AO170" s="366" t="s">
        <v>7</v>
      </c>
      <c r="AP170" s="366" t="s">
        <v>7</v>
      </c>
      <c r="AQ170" s="366" t="s">
        <v>7</v>
      </c>
      <c r="AR170" s="366" t="s">
        <v>7</v>
      </c>
      <c r="AS170" s="366" t="s">
        <v>7</v>
      </c>
      <c r="AT170" s="366" t="s">
        <v>7</v>
      </c>
      <c r="AU170" s="366" t="s">
        <v>7</v>
      </c>
      <c r="AV170" s="366" t="s">
        <v>7</v>
      </c>
      <c r="AW170" s="366" t="s">
        <v>7</v>
      </c>
      <c r="AX170" s="366" t="s">
        <v>7</v>
      </c>
      <c r="AY170" s="366" t="s">
        <v>7</v>
      </c>
      <c r="AZ170" s="366" t="s">
        <v>7</v>
      </c>
      <c r="BA170" s="366" t="s">
        <v>7</v>
      </c>
      <c r="BB170" s="366" t="s">
        <v>7</v>
      </c>
      <c r="BC170" s="366" t="s">
        <v>7</v>
      </c>
      <c r="BD170" s="366" t="s">
        <v>7</v>
      </c>
      <c r="BE170" s="366" t="s">
        <v>7</v>
      </c>
      <c r="BF170" s="366" t="s">
        <v>7</v>
      </c>
      <c r="BG170" s="366" t="s">
        <v>7</v>
      </c>
      <c r="BH170" s="366" t="s">
        <v>7</v>
      </c>
      <c r="BI170" s="366" t="s">
        <v>7</v>
      </c>
      <c r="BJ170" s="366" t="s">
        <v>7</v>
      </c>
      <c r="BK170" s="366" t="s">
        <v>7</v>
      </c>
      <c r="BL170" s="366" t="s">
        <v>7</v>
      </c>
      <c r="BM170" s="139">
        <f t="shared" si="30"/>
        <v>165</v>
      </c>
      <c r="BN170" s="199" t="str">
        <f t="shared" ca="1" si="24"/>
        <v>x</v>
      </c>
      <c r="BO170" s="199" t="str">
        <f t="shared" ca="1" si="25"/>
        <v>x</v>
      </c>
      <c r="BQ170" s="282" t="str">
        <f t="shared" si="31"/>
        <v>x</v>
      </c>
      <c r="BR170" s="282" t="str">
        <f t="shared" si="26"/>
        <v>x</v>
      </c>
      <c r="BS170" s="283" t="str">
        <f t="shared" ca="1" si="27"/>
        <v>x</v>
      </c>
      <c r="BT170" s="278" t="str">
        <f t="shared" si="23"/>
        <v>x</v>
      </c>
      <c r="BU170" s="278" t="str">
        <f t="shared" ca="1" si="28"/>
        <v>x</v>
      </c>
      <c r="BV170" s="278" t="str">
        <f t="shared" si="29"/>
        <v>x</v>
      </c>
    </row>
    <row r="171" spans="1:74" ht="13.5" thickBot="1" x14ac:dyDescent="0.25">
      <c r="A171" s="92" t="s">
        <v>70</v>
      </c>
      <c r="B171" s="128" t="s">
        <v>7</v>
      </c>
      <c r="C171" s="128" t="s">
        <v>7</v>
      </c>
      <c r="D171" s="375" t="s">
        <v>7</v>
      </c>
      <c r="E171" s="366" t="s">
        <v>7</v>
      </c>
      <c r="F171" s="366" t="s">
        <v>7</v>
      </c>
      <c r="G171" s="366" t="s">
        <v>7</v>
      </c>
      <c r="H171" s="366" t="s">
        <v>7</v>
      </c>
      <c r="I171" s="366" t="s">
        <v>7</v>
      </c>
      <c r="J171" s="366" t="s">
        <v>7</v>
      </c>
      <c r="K171" s="366" t="s">
        <v>7</v>
      </c>
      <c r="L171" s="366" t="s">
        <v>7</v>
      </c>
      <c r="M171" s="366" t="s">
        <v>7</v>
      </c>
      <c r="N171" s="366" t="s">
        <v>7</v>
      </c>
      <c r="O171" s="366" t="s">
        <v>7</v>
      </c>
      <c r="P171" s="366" t="s">
        <v>7</v>
      </c>
      <c r="Q171" s="366" t="s">
        <v>7</v>
      </c>
      <c r="R171" s="366" t="s">
        <v>7</v>
      </c>
      <c r="S171" s="366" t="s">
        <v>7</v>
      </c>
      <c r="T171" s="366" t="s">
        <v>7</v>
      </c>
      <c r="U171" s="366" t="s">
        <v>7</v>
      </c>
      <c r="V171" s="366" t="s">
        <v>7</v>
      </c>
      <c r="W171" s="366" t="s">
        <v>7</v>
      </c>
      <c r="X171" s="366" t="s">
        <v>7</v>
      </c>
      <c r="Y171" s="366" t="s">
        <v>7</v>
      </c>
      <c r="Z171" s="366" t="s">
        <v>7</v>
      </c>
      <c r="AA171" s="366" t="s">
        <v>7</v>
      </c>
      <c r="AB171" s="366" t="s">
        <v>7</v>
      </c>
      <c r="AC171" s="366" t="s">
        <v>7</v>
      </c>
      <c r="AD171" s="366" t="s">
        <v>7</v>
      </c>
      <c r="AE171" s="366" t="s">
        <v>7</v>
      </c>
      <c r="AF171" s="366" t="s">
        <v>7</v>
      </c>
      <c r="AG171" s="366" t="s">
        <v>7</v>
      </c>
      <c r="AH171" s="366" t="s">
        <v>7</v>
      </c>
      <c r="AI171" s="366" t="s">
        <v>7</v>
      </c>
      <c r="AJ171" s="366" t="s">
        <v>7</v>
      </c>
      <c r="AK171" s="366" t="s">
        <v>7</v>
      </c>
      <c r="AL171" s="366" t="s">
        <v>7</v>
      </c>
      <c r="AM171" s="366" t="s">
        <v>7</v>
      </c>
      <c r="AN171" s="366" t="s">
        <v>7</v>
      </c>
      <c r="AO171" s="366" t="s">
        <v>7</v>
      </c>
      <c r="AP171" s="366" t="s">
        <v>7</v>
      </c>
      <c r="AQ171" s="366" t="s">
        <v>7</v>
      </c>
      <c r="AR171" s="366" t="s">
        <v>7</v>
      </c>
      <c r="AS171" s="366" t="s">
        <v>7</v>
      </c>
      <c r="AT171" s="366" t="s">
        <v>7</v>
      </c>
      <c r="AU171" s="366" t="s">
        <v>7</v>
      </c>
      <c r="AV171" s="366" t="s">
        <v>7</v>
      </c>
      <c r="AW171" s="366" t="s">
        <v>7</v>
      </c>
      <c r="AX171" s="366" t="s">
        <v>7</v>
      </c>
      <c r="AY171" s="366" t="s">
        <v>7</v>
      </c>
      <c r="AZ171" s="366" t="s">
        <v>7</v>
      </c>
      <c r="BA171" s="366" t="s">
        <v>7</v>
      </c>
      <c r="BB171" s="366" t="s">
        <v>7</v>
      </c>
      <c r="BC171" s="366" t="s">
        <v>7</v>
      </c>
      <c r="BD171" s="366" t="s">
        <v>7</v>
      </c>
      <c r="BE171" s="366" t="s">
        <v>7</v>
      </c>
      <c r="BF171" s="366" t="s">
        <v>7</v>
      </c>
      <c r="BG171" s="366" t="s">
        <v>7</v>
      </c>
      <c r="BH171" s="366" t="s">
        <v>7</v>
      </c>
      <c r="BI171" s="366" t="s">
        <v>7</v>
      </c>
      <c r="BJ171" s="366" t="s">
        <v>7</v>
      </c>
      <c r="BK171" s="366" t="s">
        <v>7</v>
      </c>
      <c r="BL171" s="366" t="s">
        <v>7</v>
      </c>
      <c r="BM171" s="139">
        <f t="shared" si="30"/>
        <v>166</v>
      </c>
      <c r="BN171" s="199" t="str">
        <f t="shared" ca="1" si="24"/>
        <v>x</v>
      </c>
      <c r="BO171" s="199" t="str">
        <f t="shared" ca="1" si="25"/>
        <v>x</v>
      </c>
      <c r="BQ171" s="282" t="str">
        <f t="shared" si="31"/>
        <v>x</v>
      </c>
      <c r="BR171" s="282" t="str">
        <f t="shared" si="26"/>
        <v>x</v>
      </c>
      <c r="BS171" s="283" t="str">
        <f t="shared" ca="1" si="27"/>
        <v>x</v>
      </c>
      <c r="BT171" s="278" t="str">
        <f t="shared" si="23"/>
        <v>x</v>
      </c>
      <c r="BU171" s="278" t="str">
        <f t="shared" ca="1" si="28"/>
        <v>x</v>
      </c>
      <c r="BV171" s="278" t="str">
        <f t="shared" si="29"/>
        <v>x</v>
      </c>
    </row>
    <row r="172" spans="1:74" ht="13.5" thickBot="1" x14ac:dyDescent="0.25">
      <c r="A172" s="92" t="s">
        <v>70</v>
      </c>
      <c r="B172" s="128" t="s">
        <v>7</v>
      </c>
      <c r="C172" s="128" t="s">
        <v>7</v>
      </c>
      <c r="D172" s="375" t="s">
        <v>7</v>
      </c>
      <c r="E172" s="366" t="s">
        <v>7</v>
      </c>
      <c r="F172" s="366" t="s">
        <v>7</v>
      </c>
      <c r="G172" s="366" t="s">
        <v>7</v>
      </c>
      <c r="H172" s="366" t="s">
        <v>7</v>
      </c>
      <c r="I172" s="366" t="s">
        <v>7</v>
      </c>
      <c r="J172" s="366" t="s">
        <v>7</v>
      </c>
      <c r="K172" s="366" t="s">
        <v>7</v>
      </c>
      <c r="L172" s="366" t="s">
        <v>7</v>
      </c>
      <c r="M172" s="366" t="s">
        <v>7</v>
      </c>
      <c r="N172" s="366" t="s">
        <v>7</v>
      </c>
      <c r="O172" s="366" t="s">
        <v>7</v>
      </c>
      <c r="P172" s="366" t="s">
        <v>7</v>
      </c>
      <c r="Q172" s="366" t="s">
        <v>7</v>
      </c>
      <c r="R172" s="366" t="s">
        <v>7</v>
      </c>
      <c r="S172" s="366" t="s">
        <v>7</v>
      </c>
      <c r="T172" s="366" t="s">
        <v>7</v>
      </c>
      <c r="U172" s="366" t="s">
        <v>7</v>
      </c>
      <c r="V172" s="366" t="s">
        <v>7</v>
      </c>
      <c r="W172" s="366" t="s">
        <v>7</v>
      </c>
      <c r="X172" s="366" t="s">
        <v>7</v>
      </c>
      <c r="Y172" s="366" t="s">
        <v>7</v>
      </c>
      <c r="Z172" s="366" t="s">
        <v>7</v>
      </c>
      <c r="AA172" s="366" t="s">
        <v>7</v>
      </c>
      <c r="AB172" s="366" t="s">
        <v>7</v>
      </c>
      <c r="AC172" s="366" t="s">
        <v>7</v>
      </c>
      <c r="AD172" s="366" t="s">
        <v>7</v>
      </c>
      <c r="AE172" s="366" t="s">
        <v>7</v>
      </c>
      <c r="AF172" s="366" t="s">
        <v>7</v>
      </c>
      <c r="AG172" s="366" t="s">
        <v>7</v>
      </c>
      <c r="AH172" s="366" t="s">
        <v>7</v>
      </c>
      <c r="AI172" s="366" t="s">
        <v>7</v>
      </c>
      <c r="AJ172" s="366" t="s">
        <v>7</v>
      </c>
      <c r="AK172" s="366" t="s">
        <v>7</v>
      </c>
      <c r="AL172" s="366" t="s">
        <v>7</v>
      </c>
      <c r="AM172" s="366" t="s">
        <v>7</v>
      </c>
      <c r="AN172" s="366" t="s">
        <v>7</v>
      </c>
      <c r="AO172" s="366" t="s">
        <v>7</v>
      </c>
      <c r="AP172" s="366" t="s">
        <v>7</v>
      </c>
      <c r="AQ172" s="366" t="s">
        <v>7</v>
      </c>
      <c r="AR172" s="366" t="s">
        <v>7</v>
      </c>
      <c r="AS172" s="366" t="s">
        <v>7</v>
      </c>
      <c r="AT172" s="366" t="s">
        <v>7</v>
      </c>
      <c r="AU172" s="366" t="s">
        <v>7</v>
      </c>
      <c r="AV172" s="366" t="s">
        <v>7</v>
      </c>
      <c r="AW172" s="366" t="s">
        <v>7</v>
      </c>
      <c r="AX172" s="366" t="s">
        <v>7</v>
      </c>
      <c r="AY172" s="366" t="s">
        <v>7</v>
      </c>
      <c r="AZ172" s="366" t="s">
        <v>7</v>
      </c>
      <c r="BA172" s="366" t="s">
        <v>7</v>
      </c>
      <c r="BB172" s="366" t="s">
        <v>7</v>
      </c>
      <c r="BC172" s="366" t="s">
        <v>7</v>
      </c>
      <c r="BD172" s="366" t="s">
        <v>7</v>
      </c>
      <c r="BE172" s="366" t="s">
        <v>7</v>
      </c>
      <c r="BF172" s="366" t="s">
        <v>7</v>
      </c>
      <c r="BG172" s="366" t="s">
        <v>7</v>
      </c>
      <c r="BH172" s="366" t="s">
        <v>7</v>
      </c>
      <c r="BI172" s="366" t="s">
        <v>7</v>
      </c>
      <c r="BJ172" s="366" t="s">
        <v>7</v>
      </c>
      <c r="BK172" s="366" t="s">
        <v>7</v>
      </c>
      <c r="BL172" s="366" t="s">
        <v>7</v>
      </c>
      <c r="BM172" s="139">
        <f t="shared" si="30"/>
        <v>167</v>
      </c>
      <c r="BN172" s="199" t="str">
        <f t="shared" ca="1" si="24"/>
        <v>x</v>
      </c>
      <c r="BO172" s="199" t="str">
        <f t="shared" ca="1" si="25"/>
        <v>x</v>
      </c>
      <c r="BQ172" s="282" t="str">
        <f t="shared" si="31"/>
        <v>x</v>
      </c>
      <c r="BR172" s="282" t="str">
        <f t="shared" si="26"/>
        <v>x</v>
      </c>
      <c r="BS172" s="283" t="str">
        <f t="shared" ca="1" si="27"/>
        <v>x</v>
      </c>
      <c r="BT172" s="278" t="str">
        <f t="shared" si="23"/>
        <v>x</v>
      </c>
      <c r="BU172" s="278" t="str">
        <f t="shared" ca="1" si="28"/>
        <v>x</v>
      </c>
      <c r="BV172" s="278" t="str">
        <f t="shared" si="29"/>
        <v>x</v>
      </c>
    </row>
    <row r="173" spans="1:74" ht="13.5" thickBot="1" x14ac:dyDescent="0.25">
      <c r="A173" s="92" t="s">
        <v>70</v>
      </c>
      <c r="B173" s="128" t="s">
        <v>7</v>
      </c>
      <c r="C173" s="128" t="s">
        <v>7</v>
      </c>
      <c r="D173" s="375" t="s">
        <v>7</v>
      </c>
      <c r="E173" s="366" t="s">
        <v>7</v>
      </c>
      <c r="F173" s="366" t="s">
        <v>7</v>
      </c>
      <c r="G173" s="366" t="s">
        <v>7</v>
      </c>
      <c r="H173" s="366" t="s">
        <v>7</v>
      </c>
      <c r="I173" s="366" t="s">
        <v>7</v>
      </c>
      <c r="J173" s="366" t="s">
        <v>7</v>
      </c>
      <c r="K173" s="366" t="s">
        <v>7</v>
      </c>
      <c r="L173" s="366" t="s">
        <v>7</v>
      </c>
      <c r="M173" s="366" t="s">
        <v>7</v>
      </c>
      <c r="N173" s="366" t="s">
        <v>7</v>
      </c>
      <c r="O173" s="366" t="s">
        <v>7</v>
      </c>
      <c r="P173" s="366" t="s">
        <v>7</v>
      </c>
      <c r="Q173" s="366" t="s">
        <v>7</v>
      </c>
      <c r="R173" s="366" t="s">
        <v>7</v>
      </c>
      <c r="S173" s="366" t="s">
        <v>7</v>
      </c>
      <c r="T173" s="366" t="s">
        <v>7</v>
      </c>
      <c r="U173" s="366" t="s">
        <v>7</v>
      </c>
      <c r="V173" s="366" t="s">
        <v>7</v>
      </c>
      <c r="W173" s="366" t="s">
        <v>7</v>
      </c>
      <c r="X173" s="366" t="s">
        <v>7</v>
      </c>
      <c r="Y173" s="366" t="s">
        <v>7</v>
      </c>
      <c r="Z173" s="366" t="s">
        <v>7</v>
      </c>
      <c r="AA173" s="366" t="s">
        <v>7</v>
      </c>
      <c r="AB173" s="366" t="s">
        <v>7</v>
      </c>
      <c r="AC173" s="366" t="s">
        <v>7</v>
      </c>
      <c r="AD173" s="366" t="s">
        <v>7</v>
      </c>
      <c r="AE173" s="366" t="s">
        <v>7</v>
      </c>
      <c r="AF173" s="366" t="s">
        <v>7</v>
      </c>
      <c r="AG173" s="366" t="s">
        <v>7</v>
      </c>
      <c r="AH173" s="366" t="s">
        <v>7</v>
      </c>
      <c r="AI173" s="366" t="s">
        <v>7</v>
      </c>
      <c r="AJ173" s="366" t="s">
        <v>7</v>
      </c>
      <c r="AK173" s="366" t="s">
        <v>7</v>
      </c>
      <c r="AL173" s="366" t="s">
        <v>7</v>
      </c>
      <c r="AM173" s="366" t="s">
        <v>7</v>
      </c>
      <c r="AN173" s="366" t="s">
        <v>7</v>
      </c>
      <c r="AO173" s="366" t="s">
        <v>7</v>
      </c>
      <c r="AP173" s="366" t="s">
        <v>7</v>
      </c>
      <c r="AQ173" s="366" t="s">
        <v>7</v>
      </c>
      <c r="AR173" s="366" t="s">
        <v>7</v>
      </c>
      <c r="AS173" s="366" t="s">
        <v>7</v>
      </c>
      <c r="AT173" s="366" t="s">
        <v>7</v>
      </c>
      <c r="AU173" s="366" t="s">
        <v>7</v>
      </c>
      <c r="AV173" s="366" t="s">
        <v>7</v>
      </c>
      <c r="AW173" s="366" t="s">
        <v>7</v>
      </c>
      <c r="AX173" s="366" t="s">
        <v>7</v>
      </c>
      <c r="AY173" s="366" t="s">
        <v>7</v>
      </c>
      <c r="AZ173" s="366" t="s">
        <v>7</v>
      </c>
      <c r="BA173" s="366" t="s">
        <v>7</v>
      </c>
      <c r="BB173" s="366" t="s">
        <v>7</v>
      </c>
      <c r="BC173" s="366" t="s">
        <v>7</v>
      </c>
      <c r="BD173" s="366" t="s">
        <v>7</v>
      </c>
      <c r="BE173" s="366" t="s">
        <v>7</v>
      </c>
      <c r="BF173" s="366" t="s">
        <v>7</v>
      </c>
      <c r="BG173" s="366" t="s">
        <v>7</v>
      </c>
      <c r="BH173" s="366" t="s">
        <v>7</v>
      </c>
      <c r="BI173" s="366" t="s">
        <v>7</v>
      </c>
      <c r="BJ173" s="366" t="s">
        <v>7</v>
      </c>
      <c r="BK173" s="366" t="s">
        <v>7</v>
      </c>
      <c r="BL173" s="366" t="s">
        <v>7</v>
      </c>
      <c r="BM173" s="139">
        <f t="shared" si="30"/>
        <v>168</v>
      </c>
      <c r="BN173" s="199" t="str">
        <f t="shared" ca="1" si="24"/>
        <v>x</v>
      </c>
      <c r="BO173" s="199" t="str">
        <f t="shared" ca="1" si="25"/>
        <v>x</v>
      </c>
      <c r="BQ173" s="282" t="str">
        <f t="shared" si="31"/>
        <v>x</v>
      </c>
      <c r="BR173" s="282" t="str">
        <f t="shared" si="26"/>
        <v>x</v>
      </c>
      <c r="BS173" s="283" t="str">
        <f t="shared" ca="1" si="27"/>
        <v>x</v>
      </c>
      <c r="BT173" s="278" t="str">
        <f t="shared" si="23"/>
        <v>x</v>
      </c>
      <c r="BU173" s="278" t="str">
        <f t="shared" ca="1" si="28"/>
        <v>x</v>
      </c>
      <c r="BV173" s="278" t="str">
        <f t="shared" si="29"/>
        <v>x</v>
      </c>
    </row>
    <row r="174" spans="1:74" ht="13.5" thickBot="1" x14ac:dyDescent="0.25">
      <c r="A174" s="92" t="s">
        <v>70</v>
      </c>
      <c r="B174" s="128" t="s">
        <v>7</v>
      </c>
      <c r="C174" s="128" t="s">
        <v>7</v>
      </c>
      <c r="D174" s="375" t="s">
        <v>7</v>
      </c>
      <c r="E174" s="366" t="s">
        <v>7</v>
      </c>
      <c r="F174" s="366" t="s">
        <v>7</v>
      </c>
      <c r="G174" s="366" t="s">
        <v>7</v>
      </c>
      <c r="H174" s="366" t="s">
        <v>7</v>
      </c>
      <c r="I174" s="366" t="s">
        <v>7</v>
      </c>
      <c r="J174" s="366" t="s">
        <v>7</v>
      </c>
      <c r="K174" s="366" t="s">
        <v>7</v>
      </c>
      <c r="L174" s="366" t="s">
        <v>7</v>
      </c>
      <c r="M174" s="366" t="s">
        <v>7</v>
      </c>
      <c r="N174" s="366" t="s">
        <v>7</v>
      </c>
      <c r="O174" s="366" t="s">
        <v>7</v>
      </c>
      <c r="P174" s="366" t="s">
        <v>7</v>
      </c>
      <c r="Q174" s="366" t="s">
        <v>7</v>
      </c>
      <c r="R174" s="366" t="s">
        <v>7</v>
      </c>
      <c r="S174" s="366" t="s">
        <v>7</v>
      </c>
      <c r="T174" s="366" t="s">
        <v>7</v>
      </c>
      <c r="U174" s="366" t="s">
        <v>7</v>
      </c>
      <c r="V174" s="366" t="s">
        <v>7</v>
      </c>
      <c r="W174" s="366" t="s">
        <v>7</v>
      </c>
      <c r="X174" s="366" t="s">
        <v>7</v>
      </c>
      <c r="Y174" s="366" t="s">
        <v>7</v>
      </c>
      <c r="Z174" s="366" t="s">
        <v>7</v>
      </c>
      <c r="AA174" s="366" t="s">
        <v>7</v>
      </c>
      <c r="AB174" s="366" t="s">
        <v>7</v>
      </c>
      <c r="AC174" s="366" t="s">
        <v>7</v>
      </c>
      <c r="AD174" s="366" t="s">
        <v>7</v>
      </c>
      <c r="AE174" s="366" t="s">
        <v>7</v>
      </c>
      <c r="AF174" s="366" t="s">
        <v>7</v>
      </c>
      <c r="AG174" s="366" t="s">
        <v>7</v>
      </c>
      <c r="AH174" s="366" t="s">
        <v>7</v>
      </c>
      <c r="AI174" s="366" t="s">
        <v>7</v>
      </c>
      <c r="AJ174" s="366" t="s">
        <v>7</v>
      </c>
      <c r="AK174" s="366" t="s">
        <v>7</v>
      </c>
      <c r="AL174" s="366" t="s">
        <v>7</v>
      </c>
      <c r="AM174" s="366" t="s">
        <v>7</v>
      </c>
      <c r="AN174" s="366" t="s">
        <v>7</v>
      </c>
      <c r="AO174" s="366" t="s">
        <v>7</v>
      </c>
      <c r="AP174" s="366" t="s">
        <v>7</v>
      </c>
      <c r="AQ174" s="366" t="s">
        <v>7</v>
      </c>
      <c r="AR174" s="366" t="s">
        <v>7</v>
      </c>
      <c r="AS174" s="366" t="s">
        <v>7</v>
      </c>
      <c r="AT174" s="366" t="s">
        <v>7</v>
      </c>
      <c r="AU174" s="366" t="s">
        <v>7</v>
      </c>
      <c r="AV174" s="366" t="s">
        <v>7</v>
      </c>
      <c r="AW174" s="366" t="s">
        <v>7</v>
      </c>
      <c r="AX174" s="366" t="s">
        <v>7</v>
      </c>
      <c r="AY174" s="366" t="s">
        <v>7</v>
      </c>
      <c r="AZ174" s="366" t="s">
        <v>7</v>
      </c>
      <c r="BA174" s="366" t="s">
        <v>7</v>
      </c>
      <c r="BB174" s="366" t="s">
        <v>7</v>
      </c>
      <c r="BC174" s="366" t="s">
        <v>7</v>
      </c>
      <c r="BD174" s="366" t="s">
        <v>7</v>
      </c>
      <c r="BE174" s="366" t="s">
        <v>7</v>
      </c>
      <c r="BF174" s="366" t="s">
        <v>7</v>
      </c>
      <c r="BG174" s="366" t="s">
        <v>7</v>
      </c>
      <c r="BH174" s="366" t="s">
        <v>7</v>
      </c>
      <c r="BI174" s="366" t="s">
        <v>7</v>
      </c>
      <c r="BJ174" s="366" t="s">
        <v>7</v>
      </c>
      <c r="BK174" s="366" t="s">
        <v>7</v>
      </c>
      <c r="BL174" s="366" t="s">
        <v>7</v>
      </c>
      <c r="BM174" s="139">
        <f t="shared" si="30"/>
        <v>169</v>
      </c>
      <c r="BN174" s="199" t="str">
        <f t="shared" ca="1" si="24"/>
        <v>x</v>
      </c>
      <c r="BO174" s="199" t="str">
        <f t="shared" ca="1" si="25"/>
        <v>x</v>
      </c>
      <c r="BQ174" s="282" t="str">
        <f t="shared" si="31"/>
        <v>x</v>
      </c>
      <c r="BR174" s="282" t="str">
        <f t="shared" si="26"/>
        <v>x</v>
      </c>
      <c r="BS174" s="283" t="str">
        <f t="shared" ca="1" si="27"/>
        <v>x</v>
      </c>
      <c r="BT174" s="278" t="str">
        <f t="shared" si="23"/>
        <v>x</v>
      </c>
      <c r="BU174" s="278" t="str">
        <f t="shared" ca="1" si="28"/>
        <v>x</v>
      </c>
      <c r="BV174" s="278" t="str">
        <f t="shared" si="29"/>
        <v>x</v>
      </c>
    </row>
    <row r="175" spans="1:74" ht="13.5" thickBot="1" x14ac:dyDescent="0.25">
      <c r="A175" s="92" t="s">
        <v>70</v>
      </c>
      <c r="B175" s="128" t="s">
        <v>7</v>
      </c>
      <c r="C175" s="128" t="s">
        <v>7</v>
      </c>
      <c r="D175" s="375" t="s">
        <v>7</v>
      </c>
      <c r="E175" s="366" t="s">
        <v>7</v>
      </c>
      <c r="F175" s="366" t="s">
        <v>7</v>
      </c>
      <c r="G175" s="366" t="s">
        <v>7</v>
      </c>
      <c r="H175" s="366" t="s">
        <v>7</v>
      </c>
      <c r="I175" s="366" t="s">
        <v>7</v>
      </c>
      <c r="J175" s="366" t="s">
        <v>7</v>
      </c>
      <c r="K175" s="366" t="s">
        <v>7</v>
      </c>
      <c r="L175" s="366" t="s">
        <v>7</v>
      </c>
      <c r="M175" s="366" t="s">
        <v>7</v>
      </c>
      <c r="N175" s="366" t="s">
        <v>7</v>
      </c>
      <c r="O175" s="366" t="s">
        <v>7</v>
      </c>
      <c r="P175" s="366" t="s">
        <v>7</v>
      </c>
      <c r="Q175" s="366" t="s">
        <v>7</v>
      </c>
      <c r="R175" s="366" t="s">
        <v>7</v>
      </c>
      <c r="S175" s="366" t="s">
        <v>7</v>
      </c>
      <c r="T175" s="366" t="s">
        <v>7</v>
      </c>
      <c r="U175" s="366" t="s">
        <v>7</v>
      </c>
      <c r="V175" s="366" t="s">
        <v>7</v>
      </c>
      <c r="W175" s="366" t="s">
        <v>7</v>
      </c>
      <c r="X175" s="366" t="s">
        <v>7</v>
      </c>
      <c r="Y175" s="366" t="s">
        <v>7</v>
      </c>
      <c r="Z175" s="366" t="s">
        <v>7</v>
      </c>
      <c r="AA175" s="366" t="s">
        <v>7</v>
      </c>
      <c r="AB175" s="366" t="s">
        <v>7</v>
      </c>
      <c r="AC175" s="366" t="s">
        <v>7</v>
      </c>
      <c r="AD175" s="366" t="s">
        <v>7</v>
      </c>
      <c r="AE175" s="366" t="s">
        <v>7</v>
      </c>
      <c r="AF175" s="366" t="s">
        <v>7</v>
      </c>
      <c r="AG175" s="366" t="s">
        <v>7</v>
      </c>
      <c r="AH175" s="366" t="s">
        <v>7</v>
      </c>
      <c r="AI175" s="366" t="s">
        <v>7</v>
      </c>
      <c r="AJ175" s="366" t="s">
        <v>7</v>
      </c>
      <c r="AK175" s="366" t="s">
        <v>7</v>
      </c>
      <c r="AL175" s="366" t="s">
        <v>7</v>
      </c>
      <c r="AM175" s="366" t="s">
        <v>7</v>
      </c>
      <c r="AN175" s="366" t="s">
        <v>7</v>
      </c>
      <c r="AO175" s="366" t="s">
        <v>7</v>
      </c>
      <c r="AP175" s="366" t="s">
        <v>7</v>
      </c>
      <c r="AQ175" s="366" t="s">
        <v>7</v>
      </c>
      <c r="AR175" s="366" t="s">
        <v>7</v>
      </c>
      <c r="AS175" s="366" t="s">
        <v>7</v>
      </c>
      <c r="AT175" s="366" t="s">
        <v>7</v>
      </c>
      <c r="AU175" s="366" t="s">
        <v>7</v>
      </c>
      <c r="AV175" s="366" t="s">
        <v>7</v>
      </c>
      <c r="AW175" s="366" t="s">
        <v>7</v>
      </c>
      <c r="AX175" s="366" t="s">
        <v>7</v>
      </c>
      <c r="AY175" s="366" t="s">
        <v>7</v>
      </c>
      <c r="AZ175" s="366" t="s">
        <v>7</v>
      </c>
      <c r="BA175" s="366" t="s">
        <v>7</v>
      </c>
      <c r="BB175" s="366" t="s">
        <v>7</v>
      </c>
      <c r="BC175" s="366" t="s">
        <v>7</v>
      </c>
      <c r="BD175" s="366" t="s">
        <v>7</v>
      </c>
      <c r="BE175" s="366" t="s">
        <v>7</v>
      </c>
      <c r="BF175" s="366" t="s">
        <v>7</v>
      </c>
      <c r="BG175" s="366" t="s">
        <v>7</v>
      </c>
      <c r="BH175" s="366" t="s">
        <v>7</v>
      </c>
      <c r="BI175" s="366" t="s">
        <v>7</v>
      </c>
      <c r="BJ175" s="366" t="s">
        <v>7</v>
      </c>
      <c r="BK175" s="366" t="s">
        <v>7</v>
      </c>
      <c r="BL175" s="366" t="s">
        <v>7</v>
      </c>
      <c r="BM175" s="139">
        <f t="shared" si="30"/>
        <v>170</v>
      </c>
      <c r="BN175" s="199" t="str">
        <f t="shared" ca="1" si="24"/>
        <v>x</v>
      </c>
      <c r="BO175" s="199" t="str">
        <f t="shared" ca="1" si="25"/>
        <v>x</v>
      </c>
      <c r="BQ175" s="282" t="str">
        <f t="shared" si="31"/>
        <v>x</v>
      </c>
      <c r="BR175" s="282" t="str">
        <f t="shared" si="26"/>
        <v>x</v>
      </c>
      <c r="BS175" s="283" t="str">
        <f t="shared" ca="1" si="27"/>
        <v>x</v>
      </c>
      <c r="BT175" s="278" t="str">
        <f t="shared" si="23"/>
        <v>x</v>
      </c>
      <c r="BU175" s="278" t="str">
        <f t="shared" ca="1" si="28"/>
        <v>x</v>
      </c>
      <c r="BV175" s="278" t="str">
        <f t="shared" si="29"/>
        <v>x</v>
      </c>
    </row>
    <row r="176" spans="1:74" ht="13.5" thickBot="1" x14ac:dyDescent="0.25">
      <c r="A176" s="92" t="s">
        <v>70</v>
      </c>
      <c r="B176" s="128" t="s">
        <v>7</v>
      </c>
      <c r="C176" s="128" t="s">
        <v>7</v>
      </c>
      <c r="D176" s="375" t="s">
        <v>7</v>
      </c>
      <c r="E176" s="366" t="s">
        <v>7</v>
      </c>
      <c r="F176" s="366" t="s">
        <v>7</v>
      </c>
      <c r="G176" s="366" t="s">
        <v>7</v>
      </c>
      <c r="H176" s="366" t="s">
        <v>7</v>
      </c>
      <c r="I176" s="366" t="s">
        <v>7</v>
      </c>
      <c r="J176" s="366" t="s">
        <v>7</v>
      </c>
      <c r="K176" s="366" t="s">
        <v>7</v>
      </c>
      <c r="L176" s="366" t="s">
        <v>7</v>
      </c>
      <c r="M176" s="366" t="s">
        <v>7</v>
      </c>
      <c r="N176" s="366" t="s">
        <v>7</v>
      </c>
      <c r="O176" s="366" t="s">
        <v>7</v>
      </c>
      <c r="P176" s="366" t="s">
        <v>7</v>
      </c>
      <c r="Q176" s="366" t="s">
        <v>7</v>
      </c>
      <c r="R176" s="366" t="s">
        <v>7</v>
      </c>
      <c r="S176" s="366" t="s">
        <v>7</v>
      </c>
      <c r="T176" s="366" t="s">
        <v>7</v>
      </c>
      <c r="U176" s="366" t="s">
        <v>7</v>
      </c>
      <c r="V176" s="366" t="s">
        <v>7</v>
      </c>
      <c r="W176" s="366" t="s">
        <v>7</v>
      </c>
      <c r="X176" s="366" t="s">
        <v>7</v>
      </c>
      <c r="Y176" s="366" t="s">
        <v>7</v>
      </c>
      <c r="Z176" s="366" t="s">
        <v>7</v>
      </c>
      <c r="AA176" s="366" t="s">
        <v>7</v>
      </c>
      <c r="AB176" s="366" t="s">
        <v>7</v>
      </c>
      <c r="AC176" s="366" t="s">
        <v>7</v>
      </c>
      <c r="AD176" s="366" t="s">
        <v>7</v>
      </c>
      <c r="AE176" s="366" t="s">
        <v>7</v>
      </c>
      <c r="AF176" s="366" t="s">
        <v>7</v>
      </c>
      <c r="AG176" s="366" t="s">
        <v>7</v>
      </c>
      <c r="AH176" s="366" t="s">
        <v>7</v>
      </c>
      <c r="AI176" s="366" t="s">
        <v>7</v>
      </c>
      <c r="AJ176" s="366" t="s">
        <v>7</v>
      </c>
      <c r="AK176" s="366" t="s">
        <v>7</v>
      </c>
      <c r="AL176" s="366" t="s">
        <v>7</v>
      </c>
      <c r="AM176" s="366" t="s">
        <v>7</v>
      </c>
      <c r="AN176" s="366" t="s">
        <v>7</v>
      </c>
      <c r="AO176" s="366" t="s">
        <v>7</v>
      </c>
      <c r="AP176" s="366" t="s">
        <v>7</v>
      </c>
      <c r="AQ176" s="366" t="s">
        <v>7</v>
      </c>
      <c r="AR176" s="366" t="s">
        <v>7</v>
      </c>
      <c r="AS176" s="366" t="s">
        <v>7</v>
      </c>
      <c r="AT176" s="366" t="s">
        <v>7</v>
      </c>
      <c r="AU176" s="366" t="s">
        <v>7</v>
      </c>
      <c r="AV176" s="366" t="s">
        <v>7</v>
      </c>
      <c r="AW176" s="366" t="s">
        <v>7</v>
      </c>
      <c r="AX176" s="366" t="s">
        <v>7</v>
      </c>
      <c r="AY176" s="366" t="s">
        <v>7</v>
      </c>
      <c r="AZ176" s="366" t="s">
        <v>7</v>
      </c>
      <c r="BA176" s="366" t="s">
        <v>7</v>
      </c>
      <c r="BB176" s="366" t="s">
        <v>7</v>
      </c>
      <c r="BC176" s="366" t="s">
        <v>7</v>
      </c>
      <c r="BD176" s="366" t="s">
        <v>7</v>
      </c>
      <c r="BE176" s="366" t="s">
        <v>7</v>
      </c>
      <c r="BF176" s="366" t="s">
        <v>7</v>
      </c>
      <c r="BG176" s="366" t="s">
        <v>7</v>
      </c>
      <c r="BH176" s="366" t="s">
        <v>7</v>
      </c>
      <c r="BI176" s="366" t="s">
        <v>7</v>
      </c>
      <c r="BJ176" s="366" t="s">
        <v>7</v>
      </c>
      <c r="BK176" s="366" t="s">
        <v>7</v>
      </c>
      <c r="BL176" s="366" t="s">
        <v>7</v>
      </c>
      <c r="BM176" s="139">
        <f t="shared" si="30"/>
        <v>171</v>
      </c>
      <c r="BN176" s="199" t="str">
        <f t="shared" ca="1" si="24"/>
        <v>x</v>
      </c>
      <c r="BO176" s="199" t="str">
        <f t="shared" ca="1" si="25"/>
        <v>x</v>
      </c>
      <c r="BQ176" s="282" t="str">
        <f t="shared" si="31"/>
        <v>x</v>
      </c>
      <c r="BR176" s="282" t="str">
        <f t="shared" si="26"/>
        <v>x</v>
      </c>
      <c r="BS176" s="283" t="str">
        <f t="shared" ca="1" si="27"/>
        <v>x</v>
      </c>
      <c r="BT176" s="278" t="str">
        <f t="shared" si="23"/>
        <v>x</v>
      </c>
      <c r="BU176" s="278" t="str">
        <f t="shared" ca="1" si="28"/>
        <v>x</v>
      </c>
      <c r="BV176" s="278" t="str">
        <f t="shared" si="29"/>
        <v>x</v>
      </c>
    </row>
    <row r="177" spans="1:74" ht="13.5" thickBot="1" x14ac:dyDescent="0.25">
      <c r="A177" s="92" t="s">
        <v>70</v>
      </c>
      <c r="B177" s="128" t="s">
        <v>7</v>
      </c>
      <c r="C177" s="128" t="s">
        <v>7</v>
      </c>
      <c r="D177" s="375" t="s">
        <v>7</v>
      </c>
      <c r="E177" s="366" t="s">
        <v>7</v>
      </c>
      <c r="F177" s="366" t="s">
        <v>7</v>
      </c>
      <c r="G177" s="366" t="s">
        <v>7</v>
      </c>
      <c r="H177" s="366" t="s">
        <v>7</v>
      </c>
      <c r="I177" s="366" t="s">
        <v>7</v>
      </c>
      <c r="J177" s="366" t="s">
        <v>7</v>
      </c>
      <c r="K177" s="366" t="s">
        <v>7</v>
      </c>
      <c r="L177" s="366" t="s">
        <v>7</v>
      </c>
      <c r="M177" s="366" t="s">
        <v>7</v>
      </c>
      <c r="N177" s="366" t="s">
        <v>7</v>
      </c>
      <c r="O177" s="366" t="s">
        <v>7</v>
      </c>
      <c r="P177" s="366" t="s">
        <v>7</v>
      </c>
      <c r="Q177" s="366" t="s">
        <v>7</v>
      </c>
      <c r="R177" s="366" t="s">
        <v>7</v>
      </c>
      <c r="S177" s="366" t="s">
        <v>7</v>
      </c>
      <c r="T177" s="366" t="s">
        <v>7</v>
      </c>
      <c r="U177" s="366" t="s">
        <v>7</v>
      </c>
      <c r="V177" s="366" t="s">
        <v>7</v>
      </c>
      <c r="W177" s="366" t="s">
        <v>7</v>
      </c>
      <c r="X177" s="366" t="s">
        <v>7</v>
      </c>
      <c r="Y177" s="366" t="s">
        <v>7</v>
      </c>
      <c r="Z177" s="366" t="s">
        <v>7</v>
      </c>
      <c r="AA177" s="366" t="s">
        <v>7</v>
      </c>
      <c r="AB177" s="366" t="s">
        <v>7</v>
      </c>
      <c r="AC177" s="366" t="s">
        <v>7</v>
      </c>
      <c r="AD177" s="366" t="s">
        <v>7</v>
      </c>
      <c r="AE177" s="366" t="s">
        <v>7</v>
      </c>
      <c r="AF177" s="366" t="s">
        <v>7</v>
      </c>
      <c r="AG177" s="366" t="s">
        <v>7</v>
      </c>
      <c r="AH177" s="366" t="s">
        <v>7</v>
      </c>
      <c r="AI177" s="366" t="s">
        <v>7</v>
      </c>
      <c r="AJ177" s="366" t="s">
        <v>7</v>
      </c>
      <c r="AK177" s="366" t="s">
        <v>7</v>
      </c>
      <c r="AL177" s="366" t="s">
        <v>7</v>
      </c>
      <c r="AM177" s="366" t="s">
        <v>7</v>
      </c>
      <c r="AN177" s="366" t="s">
        <v>7</v>
      </c>
      <c r="AO177" s="366" t="s">
        <v>7</v>
      </c>
      <c r="AP177" s="366" t="s">
        <v>7</v>
      </c>
      <c r="AQ177" s="366" t="s">
        <v>7</v>
      </c>
      <c r="AR177" s="366" t="s">
        <v>7</v>
      </c>
      <c r="AS177" s="366" t="s">
        <v>7</v>
      </c>
      <c r="AT177" s="366" t="s">
        <v>7</v>
      </c>
      <c r="AU177" s="366" t="s">
        <v>7</v>
      </c>
      <c r="AV177" s="366" t="s">
        <v>7</v>
      </c>
      <c r="AW177" s="366" t="s">
        <v>7</v>
      </c>
      <c r="AX177" s="366" t="s">
        <v>7</v>
      </c>
      <c r="AY177" s="366" t="s">
        <v>7</v>
      </c>
      <c r="AZ177" s="366" t="s">
        <v>7</v>
      </c>
      <c r="BA177" s="366" t="s">
        <v>7</v>
      </c>
      <c r="BB177" s="366" t="s">
        <v>7</v>
      </c>
      <c r="BC177" s="366" t="s">
        <v>7</v>
      </c>
      <c r="BD177" s="366" t="s">
        <v>7</v>
      </c>
      <c r="BE177" s="366" t="s">
        <v>7</v>
      </c>
      <c r="BF177" s="366" t="s">
        <v>7</v>
      </c>
      <c r="BG177" s="366" t="s">
        <v>7</v>
      </c>
      <c r="BH177" s="366" t="s">
        <v>7</v>
      </c>
      <c r="BI177" s="366" t="s">
        <v>7</v>
      </c>
      <c r="BJ177" s="366" t="s">
        <v>7</v>
      </c>
      <c r="BK177" s="366" t="s">
        <v>7</v>
      </c>
      <c r="BL177" s="366" t="s">
        <v>7</v>
      </c>
      <c r="BM177" s="139">
        <f t="shared" si="30"/>
        <v>172</v>
      </c>
      <c r="BN177" s="199" t="str">
        <f t="shared" ca="1" si="24"/>
        <v>x</v>
      </c>
      <c r="BO177" s="199" t="str">
        <f t="shared" ca="1" si="25"/>
        <v>x</v>
      </c>
      <c r="BQ177" s="282" t="str">
        <f t="shared" si="31"/>
        <v>x</v>
      </c>
      <c r="BR177" s="282" t="str">
        <f t="shared" si="26"/>
        <v>x</v>
      </c>
      <c r="BS177" s="283" t="str">
        <f t="shared" ca="1" si="27"/>
        <v>x</v>
      </c>
      <c r="BT177" s="278" t="str">
        <f t="shared" si="23"/>
        <v>x</v>
      </c>
      <c r="BU177" s="278" t="str">
        <f t="shared" ca="1" si="28"/>
        <v>x</v>
      </c>
      <c r="BV177" s="278" t="str">
        <f t="shared" si="29"/>
        <v>x</v>
      </c>
    </row>
    <row r="178" spans="1:74" ht="13.5" thickBot="1" x14ac:dyDescent="0.25">
      <c r="A178" s="92" t="s">
        <v>70</v>
      </c>
      <c r="B178" s="128" t="s">
        <v>7</v>
      </c>
      <c r="C178" s="128" t="s">
        <v>7</v>
      </c>
      <c r="D178" s="375" t="s">
        <v>7</v>
      </c>
      <c r="E178" s="366" t="s">
        <v>7</v>
      </c>
      <c r="F178" s="366" t="s">
        <v>7</v>
      </c>
      <c r="G178" s="366" t="s">
        <v>7</v>
      </c>
      <c r="H178" s="366" t="s">
        <v>7</v>
      </c>
      <c r="I178" s="366" t="s">
        <v>7</v>
      </c>
      <c r="J178" s="366" t="s">
        <v>7</v>
      </c>
      <c r="K178" s="366" t="s">
        <v>7</v>
      </c>
      <c r="L178" s="366" t="s">
        <v>7</v>
      </c>
      <c r="M178" s="366" t="s">
        <v>7</v>
      </c>
      <c r="N178" s="366" t="s">
        <v>7</v>
      </c>
      <c r="O178" s="366" t="s">
        <v>7</v>
      </c>
      <c r="P178" s="366" t="s">
        <v>7</v>
      </c>
      <c r="Q178" s="366" t="s">
        <v>7</v>
      </c>
      <c r="R178" s="366" t="s">
        <v>7</v>
      </c>
      <c r="S178" s="366" t="s">
        <v>7</v>
      </c>
      <c r="T178" s="366" t="s">
        <v>7</v>
      </c>
      <c r="U178" s="366" t="s">
        <v>7</v>
      </c>
      <c r="V178" s="366" t="s">
        <v>7</v>
      </c>
      <c r="W178" s="366" t="s">
        <v>7</v>
      </c>
      <c r="X178" s="366" t="s">
        <v>7</v>
      </c>
      <c r="Y178" s="366" t="s">
        <v>7</v>
      </c>
      <c r="Z178" s="366" t="s">
        <v>7</v>
      </c>
      <c r="AA178" s="366" t="s">
        <v>7</v>
      </c>
      <c r="AB178" s="366" t="s">
        <v>7</v>
      </c>
      <c r="AC178" s="366" t="s">
        <v>7</v>
      </c>
      <c r="AD178" s="366" t="s">
        <v>7</v>
      </c>
      <c r="AE178" s="366" t="s">
        <v>7</v>
      </c>
      <c r="AF178" s="366" t="s">
        <v>7</v>
      </c>
      <c r="AG178" s="366" t="s">
        <v>7</v>
      </c>
      <c r="AH178" s="366" t="s">
        <v>7</v>
      </c>
      <c r="AI178" s="366" t="s">
        <v>7</v>
      </c>
      <c r="AJ178" s="366" t="s">
        <v>7</v>
      </c>
      <c r="AK178" s="366" t="s">
        <v>7</v>
      </c>
      <c r="AL178" s="366" t="s">
        <v>7</v>
      </c>
      <c r="AM178" s="366" t="s">
        <v>7</v>
      </c>
      <c r="AN178" s="366" t="s">
        <v>7</v>
      </c>
      <c r="AO178" s="366" t="s">
        <v>7</v>
      </c>
      <c r="AP178" s="366" t="s">
        <v>7</v>
      </c>
      <c r="AQ178" s="366" t="s">
        <v>7</v>
      </c>
      <c r="AR178" s="366" t="s">
        <v>7</v>
      </c>
      <c r="AS178" s="366" t="s">
        <v>7</v>
      </c>
      <c r="AT178" s="366" t="s">
        <v>7</v>
      </c>
      <c r="AU178" s="366" t="s">
        <v>7</v>
      </c>
      <c r="AV178" s="366" t="s">
        <v>7</v>
      </c>
      <c r="AW178" s="366" t="s">
        <v>7</v>
      </c>
      <c r="AX178" s="366" t="s">
        <v>7</v>
      </c>
      <c r="AY178" s="366" t="s">
        <v>7</v>
      </c>
      <c r="AZ178" s="366" t="s">
        <v>7</v>
      </c>
      <c r="BA178" s="366" t="s">
        <v>7</v>
      </c>
      <c r="BB178" s="366" t="s">
        <v>7</v>
      </c>
      <c r="BC178" s="366" t="s">
        <v>7</v>
      </c>
      <c r="BD178" s="366" t="s">
        <v>7</v>
      </c>
      <c r="BE178" s="366" t="s">
        <v>7</v>
      </c>
      <c r="BF178" s="366" t="s">
        <v>7</v>
      </c>
      <c r="BG178" s="366" t="s">
        <v>7</v>
      </c>
      <c r="BH178" s="366" t="s">
        <v>7</v>
      </c>
      <c r="BI178" s="366" t="s">
        <v>7</v>
      </c>
      <c r="BJ178" s="366" t="s">
        <v>7</v>
      </c>
      <c r="BK178" s="366" t="s">
        <v>7</v>
      </c>
      <c r="BL178" s="366" t="s">
        <v>7</v>
      </c>
      <c r="BM178" s="139">
        <f t="shared" si="30"/>
        <v>173</v>
      </c>
      <c r="BN178" s="199" t="str">
        <f t="shared" ca="1" si="24"/>
        <v>x</v>
      </c>
      <c r="BO178" s="199" t="str">
        <f t="shared" ca="1" si="25"/>
        <v>x</v>
      </c>
      <c r="BQ178" s="282" t="str">
        <f t="shared" si="31"/>
        <v>x</v>
      </c>
      <c r="BR178" s="282" t="str">
        <f t="shared" si="26"/>
        <v>x</v>
      </c>
      <c r="BS178" s="283" t="str">
        <f t="shared" ca="1" si="27"/>
        <v>x</v>
      </c>
      <c r="BT178" s="278" t="str">
        <f t="shared" si="23"/>
        <v>x</v>
      </c>
      <c r="BU178" s="278" t="str">
        <f t="shared" ca="1" si="28"/>
        <v>x</v>
      </c>
      <c r="BV178" s="278" t="str">
        <f t="shared" si="29"/>
        <v>x</v>
      </c>
    </row>
    <row r="179" spans="1:74" ht="13.5" thickBot="1" x14ac:dyDescent="0.25">
      <c r="A179" s="92" t="s">
        <v>70</v>
      </c>
      <c r="B179" s="128" t="s">
        <v>7</v>
      </c>
      <c r="C179" s="128" t="s">
        <v>7</v>
      </c>
      <c r="D179" s="375" t="s">
        <v>7</v>
      </c>
      <c r="E179" s="366" t="s">
        <v>7</v>
      </c>
      <c r="F179" s="366" t="s">
        <v>7</v>
      </c>
      <c r="G179" s="366" t="s">
        <v>7</v>
      </c>
      <c r="H179" s="366" t="s">
        <v>7</v>
      </c>
      <c r="I179" s="366" t="s">
        <v>7</v>
      </c>
      <c r="J179" s="366" t="s">
        <v>7</v>
      </c>
      <c r="K179" s="366" t="s">
        <v>7</v>
      </c>
      <c r="L179" s="366" t="s">
        <v>7</v>
      </c>
      <c r="M179" s="366" t="s">
        <v>7</v>
      </c>
      <c r="N179" s="366" t="s">
        <v>7</v>
      </c>
      <c r="O179" s="366" t="s">
        <v>7</v>
      </c>
      <c r="P179" s="366" t="s">
        <v>7</v>
      </c>
      <c r="Q179" s="366" t="s">
        <v>7</v>
      </c>
      <c r="R179" s="366" t="s">
        <v>7</v>
      </c>
      <c r="S179" s="366" t="s">
        <v>7</v>
      </c>
      <c r="T179" s="366" t="s">
        <v>7</v>
      </c>
      <c r="U179" s="366" t="s">
        <v>7</v>
      </c>
      <c r="V179" s="366" t="s">
        <v>7</v>
      </c>
      <c r="W179" s="366" t="s">
        <v>7</v>
      </c>
      <c r="X179" s="366" t="s">
        <v>7</v>
      </c>
      <c r="Y179" s="366" t="s">
        <v>7</v>
      </c>
      <c r="Z179" s="366" t="s">
        <v>7</v>
      </c>
      <c r="AA179" s="366" t="s">
        <v>7</v>
      </c>
      <c r="AB179" s="366" t="s">
        <v>7</v>
      </c>
      <c r="AC179" s="366" t="s">
        <v>7</v>
      </c>
      <c r="AD179" s="366" t="s">
        <v>7</v>
      </c>
      <c r="AE179" s="366" t="s">
        <v>7</v>
      </c>
      <c r="AF179" s="366" t="s">
        <v>7</v>
      </c>
      <c r="AG179" s="366" t="s">
        <v>7</v>
      </c>
      <c r="AH179" s="366" t="s">
        <v>7</v>
      </c>
      <c r="AI179" s="366" t="s">
        <v>7</v>
      </c>
      <c r="AJ179" s="366" t="s">
        <v>7</v>
      </c>
      <c r="AK179" s="366" t="s">
        <v>7</v>
      </c>
      <c r="AL179" s="366" t="s">
        <v>7</v>
      </c>
      <c r="AM179" s="366" t="s">
        <v>7</v>
      </c>
      <c r="AN179" s="366" t="s">
        <v>7</v>
      </c>
      <c r="AO179" s="366" t="s">
        <v>7</v>
      </c>
      <c r="AP179" s="366" t="s">
        <v>7</v>
      </c>
      <c r="AQ179" s="366" t="s">
        <v>7</v>
      </c>
      <c r="AR179" s="366" t="s">
        <v>7</v>
      </c>
      <c r="AS179" s="366" t="s">
        <v>7</v>
      </c>
      <c r="AT179" s="366" t="s">
        <v>7</v>
      </c>
      <c r="AU179" s="366" t="s">
        <v>7</v>
      </c>
      <c r="AV179" s="366" t="s">
        <v>7</v>
      </c>
      <c r="AW179" s="366" t="s">
        <v>7</v>
      </c>
      <c r="AX179" s="366" t="s">
        <v>7</v>
      </c>
      <c r="AY179" s="366" t="s">
        <v>7</v>
      </c>
      <c r="AZ179" s="366" t="s">
        <v>7</v>
      </c>
      <c r="BA179" s="366" t="s">
        <v>7</v>
      </c>
      <c r="BB179" s="366" t="s">
        <v>7</v>
      </c>
      <c r="BC179" s="366" t="s">
        <v>7</v>
      </c>
      <c r="BD179" s="366" t="s">
        <v>7</v>
      </c>
      <c r="BE179" s="366" t="s">
        <v>7</v>
      </c>
      <c r="BF179" s="366" t="s">
        <v>7</v>
      </c>
      <c r="BG179" s="366" t="s">
        <v>7</v>
      </c>
      <c r="BH179" s="366" t="s">
        <v>7</v>
      </c>
      <c r="BI179" s="366" t="s">
        <v>7</v>
      </c>
      <c r="BJ179" s="366" t="s">
        <v>7</v>
      </c>
      <c r="BK179" s="366" t="s">
        <v>7</v>
      </c>
      <c r="BL179" s="366" t="s">
        <v>7</v>
      </c>
      <c r="BM179" s="139">
        <f t="shared" si="30"/>
        <v>174</v>
      </c>
      <c r="BN179" s="199" t="str">
        <f t="shared" ca="1" si="24"/>
        <v>x</v>
      </c>
      <c r="BO179" s="199" t="str">
        <f t="shared" ca="1" si="25"/>
        <v>x</v>
      </c>
      <c r="BQ179" s="282" t="str">
        <f t="shared" si="31"/>
        <v>x</v>
      </c>
      <c r="BR179" s="282" t="str">
        <f t="shared" si="26"/>
        <v>x</v>
      </c>
      <c r="BS179" s="283" t="str">
        <f t="shared" ca="1" si="27"/>
        <v>x</v>
      </c>
      <c r="BT179" s="278" t="str">
        <f t="shared" si="23"/>
        <v>x</v>
      </c>
      <c r="BU179" s="278" t="str">
        <f t="shared" ca="1" si="28"/>
        <v>x</v>
      </c>
      <c r="BV179" s="278" t="str">
        <f t="shared" si="29"/>
        <v>x</v>
      </c>
    </row>
    <row r="180" spans="1:74" ht="13.5" thickBot="1" x14ac:dyDescent="0.25">
      <c r="A180" s="92" t="s">
        <v>70</v>
      </c>
      <c r="B180" s="128" t="s">
        <v>7</v>
      </c>
      <c r="C180" s="128" t="s">
        <v>7</v>
      </c>
      <c r="D180" s="375" t="s">
        <v>7</v>
      </c>
      <c r="E180" s="366" t="s">
        <v>7</v>
      </c>
      <c r="F180" s="366" t="s">
        <v>7</v>
      </c>
      <c r="G180" s="366" t="s">
        <v>7</v>
      </c>
      <c r="H180" s="366" t="s">
        <v>7</v>
      </c>
      <c r="I180" s="366" t="s">
        <v>7</v>
      </c>
      <c r="J180" s="366" t="s">
        <v>7</v>
      </c>
      <c r="K180" s="366" t="s">
        <v>7</v>
      </c>
      <c r="L180" s="366" t="s">
        <v>7</v>
      </c>
      <c r="M180" s="366" t="s">
        <v>7</v>
      </c>
      <c r="N180" s="366" t="s">
        <v>7</v>
      </c>
      <c r="O180" s="366" t="s">
        <v>7</v>
      </c>
      <c r="P180" s="366" t="s">
        <v>7</v>
      </c>
      <c r="Q180" s="366" t="s">
        <v>7</v>
      </c>
      <c r="R180" s="366" t="s">
        <v>7</v>
      </c>
      <c r="S180" s="366" t="s">
        <v>7</v>
      </c>
      <c r="T180" s="366" t="s">
        <v>7</v>
      </c>
      <c r="U180" s="366" t="s">
        <v>7</v>
      </c>
      <c r="V180" s="366" t="s">
        <v>7</v>
      </c>
      <c r="W180" s="366" t="s">
        <v>7</v>
      </c>
      <c r="X180" s="366" t="s">
        <v>7</v>
      </c>
      <c r="Y180" s="366" t="s">
        <v>7</v>
      </c>
      <c r="Z180" s="366" t="s">
        <v>7</v>
      </c>
      <c r="AA180" s="366" t="s">
        <v>7</v>
      </c>
      <c r="AB180" s="366" t="s">
        <v>7</v>
      </c>
      <c r="AC180" s="366" t="s">
        <v>7</v>
      </c>
      <c r="AD180" s="366" t="s">
        <v>7</v>
      </c>
      <c r="AE180" s="366" t="s">
        <v>7</v>
      </c>
      <c r="AF180" s="366" t="s">
        <v>7</v>
      </c>
      <c r="AG180" s="366" t="s">
        <v>7</v>
      </c>
      <c r="AH180" s="366" t="s">
        <v>7</v>
      </c>
      <c r="AI180" s="366" t="s">
        <v>7</v>
      </c>
      <c r="AJ180" s="366" t="s">
        <v>7</v>
      </c>
      <c r="AK180" s="366" t="s">
        <v>7</v>
      </c>
      <c r="AL180" s="366" t="s">
        <v>7</v>
      </c>
      <c r="AM180" s="366" t="s">
        <v>7</v>
      </c>
      <c r="AN180" s="366" t="s">
        <v>7</v>
      </c>
      <c r="AO180" s="366" t="s">
        <v>7</v>
      </c>
      <c r="AP180" s="366" t="s">
        <v>7</v>
      </c>
      <c r="AQ180" s="366" t="s">
        <v>7</v>
      </c>
      <c r="AR180" s="366" t="s">
        <v>7</v>
      </c>
      <c r="AS180" s="366" t="s">
        <v>7</v>
      </c>
      <c r="AT180" s="366" t="s">
        <v>7</v>
      </c>
      <c r="AU180" s="366" t="s">
        <v>7</v>
      </c>
      <c r="AV180" s="366" t="s">
        <v>7</v>
      </c>
      <c r="AW180" s="366" t="s">
        <v>7</v>
      </c>
      <c r="AX180" s="366" t="s">
        <v>7</v>
      </c>
      <c r="AY180" s="366" t="s">
        <v>7</v>
      </c>
      <c r="AZ180" s="366" t="s">
        <v>7</v>
      </c>
      <c r="BA180" s="366" t="s">
        <v>7</v>
      </c>
      <c r="BB180" s="366" t="s">
        <v>7</v>
      </c>
      <c r="BC180" s="366" t="s">
        <v>7</v>
      </c>
      <c r="BD180" s="366" t="s">
        <v>7</v>
      </c>
      <c r="BE180" s="366" t="s">
        <v>7</v>
      </c>
      <c r="BF180" s="366" t="s">
        <v>7</v>
      </c>
      <c r="BG180" s="366" t="s">
        <v>7</v>
      </c>
      <c r="BH180" s="366" t="s">
        <v>7</v>
      </c>
      <c r="BI180" s="366" t="s">
        <v>7</v>
      </c>
      <c r="BJ180" s="366" t="s">
        <v>7</v>
      </c>
      <c r="BK180" s="366" t="s">
        <v>7</v>
      </c>
      <c r="BL180" s="366" t="s">
        <v>7</v>
      </c>
      <c r="BM180" s="139">
        <f t="shared" si="30"/>
        <v>175</v>
      </c>
      <c r="BN180" s="199" t="str">
        <f t="shared" ca="1" si="24"/>
        <v>x</v>
      </c>
      <c r="BO180" s="199" t="str">
        <f t="shared" ca="1" si="25"/>
        <v>x</v>
      </c>
      <c r="BQ180" s="282" t="str">
        <f t="shared" si="31"/>
        <v>x</v>
      </c>
      <c r="BR180" s="282" t="str">
        <f t="shared" si="26"/>
        <v>x</v>
      </c>
      <c r="BS180" s="283" t="str">
        <f t="shared" ca="1" si="27"/>
        <v>x</v>
      </c>
      <c r="BT180" s="278" t="str">
        <f t="shared" si="23"/>
        <v>x</v>
      </c>
      <c r="BU180" s="278" t="str">
        <f t="shared" ca="1" si="28"/>
        <v>x</v>
      </c>
      <c r="BV180" s="278" t="str">
        <f t="shared" si="29"/>
        <v>x</v>
      </c>
    </row>
    <row r="181" spans="1:74" ht="13.5" thickBot="1" x14ac:dyDescent="0.25">
      <c r="A181" s="92" t="s">
        <v>70</v>
      </c>
      <c r="B181" s="128" t="s">
        <v>7</v>
      </c>
      <c r="C181" s="128" t="s">
        <v>7</v>
      </c>
      <c r="D181" s="375" t="s">
        <v>7</v>
      </c>
      <c r="E181" s="366" t="s">
        <v>7</v>
      </c>
      <c r="F181" s="366" t="s">
        <v>7</v>
      </c>
      <c r="G181" s="366" t="s">
        <v>7</v>
      </c>
      <c r="H181" s="366" t="s">
        <v>7</v>
      </c>
      <c r="I181" s="366" t="s">
        <v>7</v>
      </c>
      <c r="J181" s="366" t="s">
        <v>7</v>
      </c>
      <c r="K181" s="366" t="s">
        <v>7</v>
      </c>
      <c r="L181" s="366" t="s">
        <v>7</v>
      </c>
      <c r="M181" s="366" t="s">
        <v>7</v>
      </c>
      <c r="N181" s="366" t="s">
        <v>7</v>
      </c>
      <c r="O181" s="366" t="s">
        <v>7</v>
      </c>
      <c r="P181" s="366" t="s">
        <v>7</v>
      </c>
      <c r="Q181" s="366" t="s">
        <v>7</v>
      </c>
      <c r="R181" s="366" t="s">
        <v>7</v>
      </c>
      <c r="S181" s="366" t="s">
        <v>7</v>
      </c>
      <c r="T181" s="366" t="s">
        <v>7</v>
      </c>
      <c r="U181" s="366" t="s">
        <v>7</v>
      </c>
      <c r="V181" s="366" t="s">
        <v>7</v>
      </c>
      <c r="W181" s="366" t="s">
        <v>7</v>
      </c>
      <c r="X181" s="366" t="s">
        <v>7</v>
      </c>
      <c r="Y181" s="366" t="s">
        <v>7</v>
      </c>
      <c r="Z181" s="366" t="s">
        <v>7</v>
      </c>
      <c r="AA181" s="366" t="s">
        <v>7</v>
      </c>
      <c r="AB181" s="366" t="s">
        <v>7</v>
      </c>
      <c r="AC181" s="366" t="s">
        <v>7</v>
      </c>
      <c r="AD181" s="366" t="s">
        <v>7</v>
      </c>
      <c r="AE181" s="366" t="s">
        <v>7</v>
      </c>
      <c r="AF181" s="366" t="s">
        <v>7</v>
      </c>
      <c r="AG181" s="366" t="s">
        <v>7</v>
      </c>
      <c r="AH181" s="366" t="s">
        <v>7</v>
      </c>
      <c r="AI181" s="366" t="s">
        <v>7</v>
      </c>
      <c r="AJ181" s="366" t="s">
        <v>7</v>
      </c>
      <c r="AK181" s="366" t="s">
        <v>7</v>
      </c>
      <c r="AL181" s="366" t="s">
        <v>7</v>
      </c>
      <c r="AM181" s="366" t="s">
        <v>7</v>
      </c>
      <c r="AN181" s="366" t="s">
        <v>7</v>
      </c>
      <c r="AO181" s="366" t="s">
        <v>7</v>
      </c>
      <c r="AP181" s="366" t="s">
        <v>7</v>
      </c>
      <c r="AQ181" s="366" t="s">
        <v>7</v>
      </c>
      <c r="AR181" s="366" t="s">
        <v>7</v>
      </c>
      <c r="AS181" s="366" t="s">
        <v>7</v>
      </c>
      <c r="AT181" s="366" t="s">
        <v>7</v>
      </c>
      <c r="AU181" s="366" t="s">
        <v>7</v>
      </c>
      <c r="AV181" s="366" t="s">
        <v>7</v>
      </c>
      <c r="AW181" s="366" t="s">
        <v>7</v>
      </c>
      <c r="AX181" s="366" t="s">
        <v>7</v>
      </c>
      <c r="AY181" s="366" t="s">
        <v>7</v>
      </c>
      <c r="AZ181" s="366" t="s">
        <v>7</v>
      </c>
      <c r="BA181" s="366" t="s">
        <v>7</v>
      </c>
      <c r="BB181" s="366" t="s">
        <v>7</v>
      </c>
      <c r="BC181" s="366" t="s">
        <v>7</v>
      </c>
      <c r="BD181" s="366" t="s">
        <v>7</v>
      </c>
      <c r="BE181" s="366" t="s">
        <v>7</v>
      </c>
      <c r="BF181" s="366" t="s">
        <v>7</v>
      </c>
      <c r="BG181" s="366" t="s">
        <v>7</v>
      </c>
      <c r="BH181" s="366" t="s">
        <v>7</v>
      </c>
      <c r="BI181" s="366" t="s">
        <v>7</v>
      </c>
      <c r="BJ181" s="366" t="s">
        <v>7</v>
      </c>
      <c r="BK181" s="366" t="s">
        <v>7</v>
      </c>
      <c r="BL181" s="366" t="s">
        <v>7</v>
      </c>
      <c r="BM181" s="139">
        <f t="shared" si="30"/>
        <v>176</v>
      </c>
      <c r="BN181" s="199" t="str">
        <f t="shared" ca="1" si="24"/>
        <v>x</v>
      </c>
      <c r="BO181" s="199" t="str">
        <f t="shared" ca="1" si="25"/>
        <v>x</v>
      </c>
      <c r="BQ181" s="282" t="str">
        <f t="shared" si="31"/>
        <v>x</v>
      </c>
      <c r="BR181" s="282" t="str">
        <f t="shared" si="26"/>
        <v>x</v>
      </c>
      <c r="BS181" s="283" t="str">
        <f t="shared" ca="1" si="27"/>
        <v>x</v>
      </c>
      <c r="BT181" s="278" t="str">
        <f t="shared" si="23"/>
        <v>x</v>
      </c>
      <c r="BU181" s="278" t="str">
        <f t="shared" ca="1" si="28"/>
        <v>x</v>
      </c>
      <c r="BV181" s="278" t="str">
        <f t="shared" si="29"/>
        <v>x</v>
      </c>
    </row>
    <row r="182" spans="1:74" ht="13.5" thickBot="1" x14ac:dyDescent="0.25">
      <c r="A182" s="92" t="s">
        <v>70</v>
      </c>
      <c r="B182" s="128" t="s">
        <v>7</v>
      </c>
      <c r="C182" s="128" t="s">
        <v>7</v>
      </c>
      <c r="D182" s="375" t="s">
        <v>7</v>
      </c>
      <c r="E182" s="366" t="s">
        <v>7</v>
      </c>
      <c r="F182" s="366" t="s">
        <v>7</v>
      </c>
      <c r="G182" s="366" t="s">
        <v>7</v>
      </c>
      <c r="H182" s="366" t="s">
        <v>7</v>
      </c>
      <c r="I182" s="366" t="s">
        <v>7</v>
      </c>
      <c r="J182" s="366" t="s">
        <v>7</v>
      </c>
      <c r="K182" s="366" t="s">
        <v>7</v>
      </c>
      <c r="L182" s="366" t="s">
        <v>7</v>
      </c>
      <c r="M182" s="366" t="s">
        <v>7</v>
      </c>
      <c r="N182" s="366" t="s">
        <v>7</v>
      </c>
      <c r="O182" s="366" t="s">
        <v>7</v>
      </c>
      <c r="P182" s="366" t="s">
        <v>7</v>
      </c>
      <c r="Q182" s="366" t="s">
        <v>7</v>
      </c>
      <c r="R182" s="366" t="s">
        <v>7</v>
      </c>
      <c r="S182" s="366" t="s">
        <v>7</v>
      </c>
      <c r="T182" s="366" t="s">
        <v>7</v>
      </c>
      <c r="U182" s="366" t="s">
        <v>7</v>
      </c>
      <c r="V182" s="366" t="s">
        <v>7</v>
      </c>
      <c r="W182" s="366" t="s">
        <v>7</v>
      </c>
      <c r="X182" s="366" t="s">
        <v>7</v>
      </c>
      <c r="Y182" s="366" t="s">
        <v>7</v>
      </c>
      <c r="Z182" s="366" t="s">
        <v>7</v>
      </c>
      <c r="AA182" s="366" t="s">
        <v>7</v>
      </c>
      <c r="AB182" s="366" t="s">
        <v>7</v>
      </c>
      <c r="AC182" s="366" t="s">
        <v>7</v>
      </c>
      <c r="AD182" s="366" t="s">
        <v>7</v>
      </c>
      <c r="AE182" s="366" t="s">
        <v>7</v>
      </c>
      <c r="AF182" s="366" t="s">
        <v>7</v>
      </c>
      <c r="AG182" s="366" t="s">
        <v>7</v>
      </c>
      <c r="AH182" s="366" t="s">
        <v>7</v>
      </c>
      <c r="AI182" s="366" t="s">
        <v>7</v>
      </c>
      <c r="AJ182" s="366" t="s">
        <v>7</v>
      </c>
      <c r="AK182" s="366" t="s">
        <v>7</v>
      </c>
      <c r="AL182" s="366" t="s">
        <v>7</v>
      </c>
      <c r="AM182" s="366" t="s">
        <v>7</v>
      </c>
      <c r="AN182" s="366" t="s">
        <v>7</v>
      </c>
      <c r="AO182" s="366" t="s">
        <v>7</v>
      </c>
      <c r="AP182" s="366" t="s">
        <v>7</v>
      </c>
      <c r="AQ182" s="366" t="s">
        <v>7</v>
      </c>
      <c r="AR182" s="366" t="s">
        <v>7</v>
      </c>
      <c r="AS182" s="366" t="s">
        <v>7</v>
      </c>
      <c r="AT182" s="366" t="s">
        <v>7</v>
      </c>
      <c r="AU182" s="366" t="s">
        <v>7</v>
      </c>
      <c r="AV182" s="366" t="s">
        <v>7</v>
      </c>
      <c r="AW182" s="366" t="s">
        <v>7</v>
      </c>
      <c r="AX182" s="366" t="s">
        <v>7</v>
      </c>
      <c r="AY182" s="366" t="s">
        <v>7</v>
      </c>
      <c r="AZ182" s="366" t="s">
        <v>7</v>
      </c>
      <c r="BA182" s="366" t="s">
        <v>7</v>
      </c>
      <c r="BB182" s="366" t="s">
        <v>7</v>
      </c>
      <c r="BC182" s="366" t="s">
        <v>7</v>
      </c>
      <c r="BD182" s="366" t="s">
        <v>7</v>
      </c>
      <c r="BE182" s="366" t="s">
        <v>7</v>
      </c>
      <c r="BF182" s="366" t="s">
        <v>7</v>
      </c>
      <c r="BG182" s="366" t="s">
        <v>7</v>
      </c>
      <c r="BH182" s="366" t="s">
        <v>7</v>
      </c>
      <c r="BI182" s="366" t="s">
        <v>7</v>
      </c>
      <c r="BJ182" s="366" t="s">
        <v>7</v>
      </c>
      <c r="BK182" s="366" t="s">
        <v>7</v>
      </c>
      <c r="BL182" s="366" t="s">
        <v>7</v>
      </c>
      <c r="BM182" s="139">
        <f t="shared" si="30"/>
        <v>177</v>
      </c>
      <c r="BN182" s="199" t="str">
        <f t="shared" ca="1" si="24"/>
        <v>x</v>
      </c>
      <c r="BO182" s="199" t="str">
        <f t="shared" ca="1" si="25"/>
        <v>x</v>
      </c>
      <c r="BQ182" s="282" t="str">
        <f t="shared" si="31"/>
        <v>x</v>
      </c>
      <c r="BR182" s="282" t="str">
        <f t="shared" si="26"/>
        <v>x</v>
      </c>
      <c r="BS182" s="283" t="str">
        <f t="shared" ca="1" si="27"/>
        <v>x</v>
      </c>
      <c r="BT182" s="278" t="str">
        <f t="shared" si="23"/>
        <v>x</v>
      </c>
      <c r="BU182" s="278" t="str">
        <f t="shared" ca="1" si="28"/>
        <v>x</v>
      </c>
      <c r="BV182" s="278" t="str">
        <f t="shared" si="29"/>
        <v>x</v>
      </c>
    </row>
    <row r="183" spans="1:74" ht="13.5" thickBot="1" x14ac:dyDescent="0.25">
      <c r="A183" s="92" t="s">
        <v>70</v>
      </c>
      <c r="B183" s="128" t="s">
        <v>7</v>
      </c>
      <c r="C183" s="128" t="s">
        <v>7</v>
      </c>
      <c r="D183" s="375" t="s">
        <v>7</v>
      </c>
      <c r="E183" s="366" t="s">
        <v>7</v>
      </c>
      <c r="F183" s="366" t="s">
        <v>7</v>
      </c>
      <c r="G183" s="366" t="s">
        <v>7</v>
      </c>
      <c r="H183" s="366" t="s">
        <v>7</v>
      </c>
      <c r="I183" s="366" t="s">
        <v>7</v>
      </c>
      <c r="J183" s="366" t="s">
        <v>7</v>
      </c>
      <c r="K183" s="366" t="s">
        <v>7</v>
      </c>
      <c r="L183" s="366" t="s">
        <v>7</v>
      </c>
      <c r="M183" s="366" t="s">
        <v>7</v>
      </c>
      <c r="N183" s="366" t="s">
        <v>7</v>
      </c>
      <c r="O183" s="366" t="s">
        <v>7</v>
      </c>
      <c r="P183" s="366" t="s">
        <v>7</v>
      </c>
      <c r="Q183" s="366" t="s">
        <v>7</v>
      </c>
      <c r="R183" s="366" t="s">
        <v>7</v>
      </c>
      <c r="S183" s="366" t="s">
        <v>7</v>
      </c>
      <c r="T183" s="366" t="s">
        <v>7</v>
      </c>
      <c r="U183" s="366" t="s">
        <v>7</v>
      </c>
      <c r="V183" s="366" t="s">
        <v>7</v>
      </c>
      <c r="W183" s="366" t="s">
        <v>7</v>
      </c>
      <c r="X183" s="366" t="s">
        <v>7</v>
      </c>
      <c r="Y183" s="366" t="s">
        <v>7</v>
      </c>
      <c r="Z183" s="366" t="s">
        <v>7</v>
      </c>
      <c r="AA183" s="366" t="s">
        <v>7</v>
      </c>
      <c r="AB183" s="366" t="s">
        <v>7</v>
      </c>
      <c r="AC183" s="366" t="s">
        <v>7</v>
      </c>
      <c r="AD183" s="366" t="s">
        <v>7</v>
      </c>
      <c r="AE183" s="366" t="s">
        <v>7</v>
      </c>
      <c r="AF183" s="366" t="s">
        <v>7</v>
      </c>
      <c r="AG183" s="366" t="s">
        <v>7</v>
      </c>
      <c r="AH183" s="366" t="s">
        <v>7</v>
      </c>
      <c r="AI183" s="366" t="s">
        <v>7</v>
      </c>
      <c r="AJ183" s="366" t="s">
        <v>7</v>
      </c>
      <c r="AK183" s="366" t="s">
        <v>7</v>
      </c>
      <c r="AL183" s="366" t="s">
        <v>7</v>
      </c>
      <c r="AM183" s="366" t="s">
        <v>7</v>
      </c>
      <c r="AN183" s="366" t="s">
        <v>7</v>
      </c>
      <c r="AO183" s="366" t="s">
        <v>7</v>
      </c>
      <c r="AP183" s="366" t="s">
        <v>7</v>
      </c>
      <c r="AQ183" s="366" t="s">
        <v>7</v>
      </c>
      <c r="AR183" s="366" t="s">
        <v>7</v>
      </c>
      <c r="AS183" s="366" t="s">
        <v>7</v>
      </c>
      <c r="AT183" s="366" t="s">
        <v>7</v>
      </c>
      <c r="AU183" s="366" t="s">
        <v>7</v>
      </c>
      <c r="AV183" s="366" t="s">
        <v>7</v>
      </c>
      <c r="AW183" s="366" t="s">
        <v>7</v>
      </c>
      <c r="AX183" s="366" t="s">
        <v>7</v>
      </c>
      <c r="AY183" s="366" t="s">
        <v>7</v>
      </c>
      <c r="AZ183" s="366" t="s">
        <v>7</v>
      </c>
      <c r="BA183" s="366" t="s">
        <v>7</v>
      </c>
      <c r="BB183" s="366" t="s">
        <v>7</v>
      </c>
      <c r="BC183" s="366" t="s">
        <v>7</v>
      </c>
      <c r="BD183" s="366" t="s">
        <v>7</v>
      </c>
      <c r="BE183" s="366" t="s">
        <v>7</v>
      </c>
      <c r="BF183" s="366" t="s">
        <v>7</v>
      </c>
      <c r="BG183" s="366" t="s">
        <v>7</v>
      </c>
      <c r="BH183" s="366" t="s">
        <v>7</v>
      </c>
      <c r="BI183" s="366" t="s">
        <v>7</v>
      </c>
      <c r="BJ183" s="366" t="s">
        <v>7</v>
      </c>
      <c r="BK183" s="366" t="s">
        <v>7</v>
      </c>
      <c r="BL183" s="366" t="s">
        <v>7</v>
      </c>
      <c r="BM183" s="139">
        <f t="shared" si="30"/>
        <v>178</v>
      </c>
      <c r="BN183" s="199" t="str">
        <f t="shared" ca="1" si="24"/>
        <v>x</v>
      </c>
      <c r="BO183" s="199" t="str">
        <f t="shared" ca="1" si="25"/>
        <v>x</v>
      </c>
      <c r="BQ183" s="282" t="str">
        <f t="shared" si="31"/>
        <v>x</v>
      </c>
      <c r="BR183" s="282" t="str">
        <f t="shared" si="26"/>
        <v>x</v>
      </c>
      <c r="BS183" s="283" t="str">
        <f t="shared" ca="1" si="27"/>
        <v>x</v>
      </c>
      <c r="BT183" s="278" t="str">
        <f t="shared" si="23"/>
        <v>x</v>
      </c>
      <c r="BU183" s="278" t="str">
        <f t="shared" ca="1" si="28"/>
        <v>x</v>
      </c>
      <c r="BV183" s="278" t="str">
        <f t="shared" si="29"/>
        <v>x</v>
      </c>
    </row>
    <row r="184" spans="1:74" ht="13.5" thickBot="1" x14ac:dyDescent="0.25">
      <c r="A184" s="92" t="s">
        <v>70</v>
      </c>
      <c r="B184" s="128" t="s">
        <v>7</v>
      </c>
      <c r="C184" s="128" t="s">
        <v>7</v>
      </c>
      <c r="D184" s="375" t="s">
        <v>7</v>
      </c>
      <c r="E184" s="366" t="s">
        <v>7</v>
      </c>
      <c r="F184" s="366" t="s">
        <v>7</v>
      </c>
      <c r="G184" s="366" t="s">
        <v>7</v>
      </c>
      <c r="H184" s="366" t="s">
        <v>7</v>
      </c>
      <c r="I184" s="366" t="s">
        <v>7</v>
      </c>
      <c r="J184" s="366" t="s">
        <v>7</v>
      </c>
      <c r="K184" s="366" t="s">
        <v>7</v>
      </c>
      <c r="L184" s="366" t="s">
        <v>7</v>
      </c>
      <c r="M184" s="366" t="s">
        <v>7</v>
      </c>
      <c r="N184" s="366" t="s">
        <v>7</v>
      </c>
      <c r="O184" s="366" t="s">
        <v>7</v>
      </c>
      <c r="P184" s="366" t="s">
        <v>7</v>
      </c>
      <c r="Q184" s="366" t="s">
        <v>7</v>
      </c>
      <c r="R184" s="366" t="s">
        <v>7</v>
      </c>
      <c r="S184" s="366" t="s">
        <v>7</v>
      </c>
      <c r="T184" s="366" t="s">
        <v>7</v>
      </c>
      <c r="U184" s="366" t="s">
        <v>7</v>
      </c>
      <c r="V184" s="366" t="s">
        <v>7</v>
      </c>
      <c r="W184" s="366" t="s">
        <v>7</v>
      </c>
      <c r="X184" s="366" t="s">
        <v>7</v>
      </c>
      <c r="Y184" s="366" t="s">
        <v>7</v>
      </c>
      <c r="Z184" s="366" t="s">
        <v>7</v>
      </c>
      <c r="AA184" s="366" t="s">
        <v>7</v>
      </c>
      <c r="AB184" s="366" t="s">
        <v>7</v>
      </c>
      <c r="AC184" s="366" t="s">
        <v>7</v>
      </c>
      <c r="AD184" s="366" t="s">
        <v>7</v>
      </c>
      <c r="AE184" s="366" t="s">
        <v>7</v>
      </c>
      <c r="AF184" s="366" t="s">
        <v>7</v>
      </c>
      <c r="AG184" s="366" t="s">
        <v>7</v>
      </c>
      <c r="AH184" s="366" t="s">
        <v>7</v>
      </c>
      <c r="AI184" s="366" t="s">
        <v>7</v>
      </c>
      <c r="AJ184" s="366" t="s">
        <v>7</v>
      </c>
      <c r="AK184" s="366" t="s">
        <v>7</v>
      </c>
      <c r="AL184" s="366" t="s">
        <v>7</v>
      </c>
      <c r="AM184" s="366" t="s">
        <v>7</v>
      </c>
      <c r="AN184" s="366" t="s">
        <v>7</v>
      </c>
      <c r="AO184" s="366" t="s">
        <v>7</v>
      </c>
      <c r="AP184" s="366" t="s">
        <v>7</v>
      </c>
      <c r="AQ184" s="366" t="s">
        <v>7</v>
      </c>
      <c r="AR184" s="366" t="s">
        <v>7</v>
      </c>
      <c r="AS184" s="366" t="s">
        <v>7</v>
      </c>
      <c r="AT184" s="366" t="s">
        <v>7</v>
      </c>
      <c r="AU184" s="366" t="s">
        <v>7</v>
      </c>
      <c r="AV184" s="366" t="s">
        <v>7</v>
      </c>
      <c r="AW184" s="366" t="s">
        <v>7</v>
      </c>
      <c r="AX184" s="366" t="s">
        <v>7</v>
      </c>
      <c r="AY184" s="366" t="s">
        <v>7</v>
      </c>
      <c r="AZ184" s="366" t="s">
        <v>7</v>
      </c>
      <c r="BA184" s="366" t="s">
        <v>7</v>
      </c>
      <c r="BB184" s="366" t="s">
        <v>7</v>
      </c>
      <c r="BC184" s="366" t="s">
        <v>7</v>
      </c>
      <c r="BD184" s="366" t="s">
        <v>7</v>
      </c>
      <c r="BE184" s="366" t="s">
        <v>7</v>
      </c>
      <c r="BF184" s="366" t="s">
        <v>7</v>
      </c>
      <c r="BG184" s="366" t="s">
        <v>7</v>
      </c>
      <c r="BH184" s="366" t="s">
        <v>7</v>
      </c>
      <c r="BI184" s="366" t="s">
        <v>7</v>
      </c>
      <c r="BJ184" s="366" t="s">
        <v>7</v>
      </c>
      <c r="BK184" s="366" t="s">
        <v>7</v>
      </c>
      <c r="BL184" s="366" t="s">
        <v>7</v>
      </c>
      <c r="BM184" s="139">
        <f t="shared" si="30"/>
        <v>179</v>
      </c>
      <c r="BN184" s="199" t="str">
        <f t="shared" ca="1" si="24"/>
        <v>x</v>
      </c>
      <c r="BO184" s="199" t="str">
        <f t="shared" ca="1" si="25"/>
        <v>x</v>
      </c>
      <c r="BQ184" s="282" t="str">
        <f t="shared" si="31"/>
        <v>x</v>
      </c>
      <c r="BR184" s="282" t="str">
        <f t="shared" si="26"/>
        <v>x</v>
      </c>
      <c r="BS184" s="283" t="str">
        <f t="shared" ca="1" si="27"/>
        <v>x</v>
      </c>
      <c r="BT184" s="278" t="str">
        <f t="shared" si="23"/>
        <v>x</v>
      </c>
      <c r="BU184" s="278" t="str">
        <f t="shared" ca="1" si="28"/>
        <v>x</v>
      </c>
      <c r="BV184" s="278" t="str">
        <f t="shared" si="29"/>
        <v>x</v>
      </c>
    </row>
    <row r="185" spans="1:74" ht="13.5" thickBot="1" x14ac:dyDescent="0.25">
      <c r="A185" s="92" t="s">
        <v>70</v>
      </c>
      <c r="B185" s="128" t="s">
        <v>7</v>
      </c>
      <c r="C185" s="128" t="s">
        <v>7</v>
      </c>
      <c r="D185" s="375" t="s">
        <v>7</v>
      </c>
      <c r="E185" s="366" t="s">
        <v>7</v>
      </c>
      <c r="F185" s="366" t="s">
        <v>7</v>
      </c>
      <c r="G185" s="366" t="s">
        <v>7</v>
      </c>
      <c r="H185" s="366" t="s">
        <v>7</v>
      </c>
      <c r="I185" s="366" t="s">
        <v>7</v>
      </c>
      <c r="J185" s="366" t="s">
        <v>7</v>
      </c>
      <c r="K185" s="366" t="s">
        <v>7</v>
      </c>
      <c r="L185" s="366" t="s">
        <v>7</v>
      </c>
      <c r="M185" s="366" t="s">
        <v>7</v>
      </c>
      <c r="N185" s="366" t="s">
        <v>7</v>
      </c>
      <c r="O185" s="366" t="s">
        <v>7</v>
      </c>
      <c r="P185" s="366" t="s">
        <v>7</v>
      </c>
      <c r="Q185" s="366" t="s">
        <v>7</v>
      </c>
      <c r="R185" s="366" t="s">
        <v>7</v>
      </c>
      <c r="S185" s="366" t="s">
        <v>7</v>
      </c>
      <c r="T185" s="366" t="s">
        <v>7</v>
      </c>
      <c r="U185" s="366" t="s">
        <v>7</v>
      </c>
      <c r="V185" s="366" t="s">
        <v>7</v>
      </c>
      <c r="W185" s="366" t="s">
        <v>7</v>
      </c>
      <c r="X185" s="366" t="s">
        <v>7</v>
      </c>
      <c r="Y185" s="366" t="s">
        <v>7</v>
      </c>
      <c r="Z185" s="366" t="s">
        <v>7</v>
      </c>
      <c r="AA185" s="366" t="s">
        <v>7</v>
      </c>
      <c r="AB185" s="366" t="s">
        <v>7</v>
      </c>
      <c r="AC185" s="366" t="s">
        <v>7</v>
      </c>
      <c r="AD185" s="366" t="s">
        <v>7</v>
      </c>
      <c r="AE185" s="366" t="s">
        <v>7</v>
      </c>
      <c r="AF185" s="366" t="s">
        <v>7</v>
      </c>
      <c r="AG185" s="366" t="s">
        <v>7</v>
      </c>
      <c r="AH185" s="366" t="s">
        <v>7</v>
      </c>
      <c r="AI185" s="366" t="s">
        <v>7</v>
      </c>
      <c r="AJ185" s="366" t="s">
        <v>7</v>
      </c>
      <c r="AK185" s="366" t="s">
        <v>7</v>
      </c>
      <c r="AL185" s="366" t="s">
        <v>7</v>
      </c>
      <c r="AM185" s="366" t="s">
        <v>7</v>
      </c>
      <c r="AN185" s="366" t="s">
        <v>7</v>
      </c>
      <c r="AO185" s="366" t="s">
        <v>7</v>
      </c>
      <c r="AP185" s="366" t="s">
        <v>7</v>
      </c>
      <c r="AQ185" s="366" t="s">
        <v>7</v>
      </c>
      <c r="AR185" s="366" t="s">
        <v>7</v>
      </c>
      <c r="AS185" s="366" t="s">
        <v>7</v>
      </c>
      <c r="AT185" s="366" t="s">
        <v>7</v>
      </c>
      <c r="AU185" s="366" t="s">
        <v>7</v>
      </c>
      <c r="AV185" s="366" t="s">
        <v>7</v>
      </c>
      <c r="AW185" s="366" t="s">
        <v>7</v>
      </c>
      <c r="AX185" s="366" t="s">
        <v>7</v>
      </c>
      <c r="AY185" s="366" t="s">
        <v>7</v>
      </c>
      <c r="AZ185" s="366" t="s">
        <v>7</v>
      </c>
      <c r="BA185" s="366" t="s">
        <v>7</v>
      </c>
      <c r="BB185" s="366" t="s">
        <v>7</v>
      </c>
      <c r="BC185" s="366" t="s">
        <v>7</v>
      </c>
      <c r="BD185" s="366" t="s">
        <v>7</v>
      </c>
      <c r="BE185" s="366" t="s">
        <v>7</v>
      </c>
      <c r="BF185" s="366" t="s">
        <v>7</v>
      </c>
      <c r="BG185" s="366" t="s">
        <v>7</v>
      </c>
      <c r="BH185" s="366" t="s">
        <v>7</v>
      </c>
      <c r="BI185" s="366" t="s">
        <v>7</v>
      </c>
      <c r="BJ185" s="366" t="s">
        <v>7</v>
      </c>
      <c r="BK185" s="366" t="s">
        <v>7</v>
      </c>
      <c r="BL185" s="366" t="s">
        <v>7</v>
      </c>
      <c r="BM185" s="139">
        <f t="shared" si="30"/>
        <v>180</v>
      </c>
      <c r="BN185" s="199" t="str">
        <f t="shared" ca="1" si="24"/>
        <v>x</v>
      </c>
      <c r="BO185" s="199" t="str">
        <f t="shared" ca="1" si="25"/>
        <v>x</v>
      </c>
      <c r="BQ185" s="282" t="str">
        <f t="shared" si="31"/>
        <v>x</v>
      </c>
      <c r="BR185" s="282" t="str">
        <f t="shared" si="26"/>
        <v>x</v>
      </c>
      <c r="BS185" s="283" t="str">
        <f t="shared" ca="1" si="27"/>
        <v>x</v>
      </c>
      <c r="BT185" s="278" t="str">
        <f t="shared" si="23"/>
        <v>x</v>
      </c>
      <c r="BU185" s="278" t="str">
        <f t="shared" ca="1" si="28"/>
        <v>x</v>
      </c>
      <c r="BV185" s="278" t="str">
        <f t="shared" si="29"/>
        <v>x</v>
      </c>
    </row>
    <row r="186" spans="1:74" ht="13.5" thickBot="1" x14ac:dyDescent="0.25">
      <c r="A186" s="92" t="s">
        <v>70</v>
      </c>
      <c r="B186" s="128" t="s">
        <v>7</v>
      </c>
      <c r="C186" s="128" t="s">
        <v>7</v>
      </c>
      <c r="D186" s="375" t="s">
        <v>7</v>
      </c>
      <c r="E186" s="366" t="s">
        <v>7</v>
      </c>
      <c r="F186" s="366" t="s">
        <v>7</v>
      </c>
      <c r="G186" s="366" t="s">
        <v>7</v>
      </c>
      <c r="H186" s="366" t="s">
        <v>7</v>
      </c>
      <c r="I186" s="366" t="s">
        <v>7</v>
      </c>
      <c r="J186" s="366" t="s">
        <v>7</v>
      </c>
      <c r="K186" s="366" t="s">
        <v>7</v>
      </c>
      <c r="L186" s="366" t="s">
        <v>7</v>
      </c>
      <c r="M186" s="366" t="s">
        <v>7</v>
      </c>
      <c r="N186" s="366" t="s">
        <v>7</v>
      </c>
      <c r="O186" s="366" t="s">
        <v>7</v>
      </c>
      <c r="P186" s="366" t="s">
        <v>7</v>
      </c>
      <c r="Q186" s="366" t="s">
        <v>7</v>
      </c>
      <c r="R186" s="366" t="s">
        <v>7</v>
      </c>
      <c r="S186" s="366" t="s">
        <v>7</v>
      </c>
      <c r="T186" s="366" t="s">
        <v>7</v>
      </c>
      <c r="U186" s="366" t="s">
        <v>7</v>
      </c>
      <c r="V186" s="366" t="s">
        <v>7</v>
      </c>
      <c r="W186" s="366" t="s">
        <v>7</v>
      </c>
      <c r="X186" s="366" t="s">
        <v>7</v>
      </c>
      <c r="Y186" s="366" t="s">
        <v>7</v>
      </c>
      <c r="Z186" s="366" t="s">
        <v>7</v>
      </c>
      <c r="AA186" s="366" t="s">
        <v>7</v>
      </c>
      <c r="AB186" s="366" t="s">
        <v>7</v>
      </c>
      <c r="AC186" s="366" t="s">
        <v>7</v>
      </c>
      <c r="AD186" s="366" t="s">
        <v>7</v>
      </c>
      <c r="AE186" s="366" t="s">
        <v>7</v>
      </c>
      <c r="AF186" s="366" t="s">
        <v>7</v>
      </c>
      <c r="AG186" s="366" t="s">
        <v>7</v>
      </c>
      <c r="AH186" s="366" t="s">
        <v>7</v>
      </c>
      <c r="AI186" s="366" t="s">
        <v>7</v>
      </c>
      <c r="AJ186" s="366" t="s">
        <v>7</v>
      </c>
      <c r="AK186" s="366" t="s">
        <v>7</v>
      </c>
      <c r="AL186" s="366" t="s">
        <v>7</v>
      </c>
      <c r="AM186" s="366" t="s">
        <v>7</v>
      </c>
      <c r="AN186" s="366" t="s">
        <v>7</v>
      </c>
      <c r="AO186" s="366" t="s">
        <v>7</v>
      </c>
      <c r="AP186" s="366" t="s">
        <v>7</v>
      </c>
      <c r="AQ186" s="366" t="s">
        <v>7</v>
      </c>
      <c r="AR186" s="366" t="s">
        <v>7</v>
      </c>
      <c r="AS186" s="366" t="s">
        <v>7</v>
      </c>
      <c r="AT186" s="366" t="s">
        <v>7</v>
      </c>
      <c r="AU186" s="366" t="s">
        <v>7</v>
      </c>
      <c r="AV186" s="366" t="s">
        <v>7</v>
      </c>
      <c r="AW186" s="366" t="s">
        <v>7</v>
      </c>
      <c r="AX186" s="366" t="s">
        <v>7</v>
      </c>
      <c r="AY186" s="366" t="s">
        <v>7</v>
      </c>
      <c r="AZ186" s="366" t="s">
        <v>7</v>
      </c>
      <c r="BA186" s="366" t="s">
        <v>7</v>
      </c>
      <c r="BB186" s="366" t="s">
        <v>7</v>
      </c>
      <c r="BC186" s="366" t="s">
        <v>7</v>
      </c>
      <c r="BD186" s="366" t="s">
        <v>7</v>
      </c>
      <c r="BE186" s="366" t="s">
        <v>7</v>
      </c>
      <c r="BF186" s="366" t="s">
        <v>7</v>
      </c>
      <c r="BG186" s="366" t="s">
        <v>7</v>
      </c>
      <c r="BH186" s="366" t="s">
        <v>7</v>
      </c>
      <c r="BI186" s="366" t="s">
        <v>7</v>
      </c>
      <c r="BJ186" s="366" t="s">
        <v>7</v>
      </c>
      <c r="BK186" s="366" t="s">
        <v>7</v>
      </c>
      <c r="BL186" s="366" t="s">
        <v>7</v>
      </c>
      <c r="BM186" s="139">
        <f t="shared" si="30"/>
        <v>181</v>
      </c>
      <c r="BN186" s="199" t="str">
        <f t="shared" ca="1" si="24"/>
        <v>x</v>
      </c>
      <c r="BO186" s="199" t="str">
        <f t="shared" ca="1" si="25"/>
        <v>x</v>
      </c>
      <c r="BQ186" s="282" t="str">
        <f t="shared" si="31"/>
        <v>x</v>
      </c>
      <c r="BR186" s="282" t="str">
        <f t="shared" si="26"/>
        <v>x</v>
      </c>
      <c r="BS186" s="283" t="str">
        <f t="shared" ca="1" si="27"/>
        <v>x</v>
      </c>
      <c r="BT186" s="278" t="str">
        <f t="shared" si="23"/>
        <v>x</v>
      </c>
      <c r="BU186" s="278" t="str">
        <f t="shared" ca="1" si="28"/>
        <v>x</v>
      </c>
      <c r="BV186" s="278" t="str">
        <f t="shared" si="29"/>
        <v>x</v>
      </c>
    </row>
    <row r="187" spans="1:74" ht="13.5" thickBot="1" x14ac:dyDescent="0.25">
      <c r="A187" s="92" t="s">
        <v>70</v>
      </c>
      <c r="B187" s="128" t="s">
        <v>7</v>
      </c>
      <c r="C187" s="128" t="s">
        <v>7</v>
      </c>
      <c r="D187" s="375" t="s">
        <v>7</v>
      </c>
      <c r="E187" s="366" t="s">
        <v>7</v>
      </c>
      <c r="F187" s="366" t="s">
        <v>7</v>
      </c>
      <c r="G187" s="366" t="s">
        <v>7</v>
      </c>
      <c r="H187" s="366" t="s">
        <v>7</v>
      </c>
      <c r="I187" s="366" t="s">
        <v>7</v>
      </c>
      <c r="J187" s="366" t="s">
        <v>7</v>
      </c>
      <c r="K187" s="366" t="s">
        <v>7</v>
      </c>
      <c r="L187" s="366" t="s">
        <v>7</v>
      </c>
      <c r="M187" s="366" t="s">
        <v>7</v>
      </c>
      <c r="N187" s="366" t="s">
        <v>7</v>
      </c>
      <c r="O187" s="366" t="s">
        <v>7</v>
      </c>
      <c r="P187" s="366" t="s">
        <v>7</v>
      </c>
      <c r="Q187" s="366" t="s">
        <v>7</v>
      </c>
      <c r="R187" s="366" t="s">
        <v>7</v>
      </c>
      <c r="S187" s="366" t="s">
        <v>7</v>
      </c>
      <c r="T187" s="366" t="s">
        <v>7</v>
      </c>
      <c r="U187" s="366" t="s">
        <v>7</v>
      </c>
      <c r="V187" s="366" t="s">
        <v>7</v>
      </c>
      <c r="W187" s="366" t="s">
        <v>7</v>
      </c>
      <c r="X187" s="366" t="s">
        <v>7</v>
      </c>
      <c r="Y187" s="366" t="s">
        <v>7</v>
      </c>
      <c r="Z187" s="366" t="s">
        <v>7</v>
      </c>
      <c r="AA187" s="366" t="s">
        <v>7</v>
      </c>
      <c r="AB187" s="366" t="s">
        <v>7</v>
      </c>
      <c r="AC187" s="366" t="s">
        <v>7</v>
      </c>
      <c r="AD187" s="366" t="s">
        <v>7</v>
      </c>
      <c r="AE187" s="366" t="s">
        <v>7</v>
      </c>
      <c r="AF187" s="366" t="s">
        <v>7</v>
      </c>
      <c r="AG187" s="366" t="s">
        <v>7</v>
      </c>
      <c r="AH187" s="366" t="s">
        <v>7</v>
      </c>
      <c r="AI187" s="366" t="s">
        <v>7</v>
      </c>
      <c r="AJ187" s="366" t="s">
        <v>7</v>
      </c>
      <c r="AK187" s="366" t="s">
        <v>7</v>
      </c>
      <c r="AL187" s="366" t="s">
        <v>7</v>
      </c>
      <c r="AM187" s="366" t="s">
        <v>7</v>
      </c>
      <c r="AN187" s="366" t="s">
        <v>7</v>
      </c>
      <c r="AO187" s="366" t="s">
        <v>7</v>
      </c>
      <c r="AP187" s="366" t="s">
        <v>7</v>
      </c>
      <c r="AQ187" s="366" t="s">
        <v>7</v>
      </c>
      <c r="AR187" s="366" t="s">
        <v>7</v>
      </c>
      <c r="AS187" s="366" t="s">
        <v>7</v>
      </c>
      <c r="AT187" s="366" t="s">
        <v>7</v>
      </c>
      <c r="AU187" s="366" t="s">
        <v>7</v>
      </c>
      <c r="AV187" s="366" t="s">
        <v>7</v>
      </c>
      <c r="AW187" s="366" t="s">
        <v>7</v>
      </c>
      <c r="AX187" s="366" t="s">
        <v>7</v>
      </c>
      <c r="AY187" s="366" t="s">
        <v>7</v>
      </c>
      <c r="AZ187" s="366" t="s">
        <v>7</v>
      </c>
      <c r="BA187" s="366" t="s">
        <v>7</v>
      </c>
      <c r="BB187" s="366" t="s">
        <v>7</v>
      </c>
      <c r="BC187" s="366" t="s">
        <v>7</v>
      </c>
      <c r="BD187" s="366" t="s">
        <v>7</v>
      </c>
      <c r="BE187" s="366" t="s">
        <v>7</v>
      </c>
      <c r="BF187" s="366" t="s">
        <v>7</v>
      </c>
      <c r="BG187" s="366" t="s">
        <v>7</v>
      </c>
      <c r="BH187" s="366" t="s">
        <v>7</v>
      </c>
      <c r="BI187" s="366" t="s">
        <v>7</v>
      </c>
      <c r="BJ187" s="366" t="s">
        <v>7</v>
      </c>
      <c r="BK187" s="366" t="s">
        <v>7</v>
      </c>
      <c r="BL187" s="366" t="s">
        <v>7</v>
      </c>
      <c r="BM187" s="139">
        <f t="shared" si="30"/>
        <v>182</v>
      </c>
      <c r="BN187" s="199" t="str">
        <f t="shared" ca="1" si="24"/>
        <v>x</v>
      </c>
      <c r="BO187" s="199" t="str">
        <f t="shared" ca="1" si="25"/>
        <v>x</v>
      </c>
      <c r="BQ187" s="282" t="str">
        <f t="shared" si="31"/>
        <v>x</v>
      </c>
      <c r="BR187" s="282" t="str">
        <f t="shared" si="26"/>
        <v>x</v>
      </c>
      <c r="BS187" s="283" t="str">
        <f t="shared" ca="1" si="27"/>
        <v>x</v>
      </c>
      <c r="BT187" s="278" t="str">
        <f t="shared" si="23"/>
        <v>x</v>
      </c>
      <c r="BU187" s="278" t="str">
        <f t="shared" ca="1" si="28"/>
        <v>x</v>
      </c>
      <c r="BV187" s="278" t="str">
        <f t="shared" si="29"/>
        <v>x</v>
      </c>
    </row>
    <row r="188" spans="1:74" ht="13.5" thickBot="1" x14ac:dyDescent="0.25">
      <c r="A188" s="92" t="s">
        <v>70</v>
      </c>
      <c r="B188" s="128" t="s">
        <v>7</v>
      </c>
      <c r="C188" s="128" t="s">
        <v>7</v>
      </c>
      <c r="D188" s="375" t="s">
        <v>7</v>
      </c>
      <c r="E188" s="366" t="s">
        <v>7</v>
      </c>
      <c r="F188" s="366" t="s">
        <v>7</v>
      </c>
      <c r="G188" s="366" t="s">
        <v>7</v>
      </c>
      <c r="H188" s="366" t="s">
        <v>7</v>
      </c>
      <c r="I188" s="366" t="s">
        <v>7</v>
      </c>
      <c r="J188" s="366" t="s">
        <v>7</v>
      </c>
      <c r="K188" s="366" t="s">
        <v>7</v>
      </c>
      <c r="L188" s="366" t="s">
        <v>7</v>
      </c>
      <c r="M188" s="366" t="s">
        <v>7</v>
      </c>
      <c r="N188" s="366" t="s">
        <v>7</v>
      </c>
      <c r="O188" s="366" t="s">
        <v>7</v>
      </c>
      <c r="P188" s="366" t="s">
        <v>7</v>
      </c>
      <c r="Q188" s="366" t="s">
        <v>7</v>
      </c>
      <c r="R188" s="366" t="s">
        <v>7</v>
      </c>
      <c r="S188" s="366" t="s">
        <v>7</v>
      </c>
      <c r="T188" s="366" t="s">
        <v>7</v>
      </c>
      <c r="U188" s="366" t="s">
        <v>7</v>
      </c>
      <c r="V188" s="366" t="s">
        <v>7</v>
      </c>
      <c r="W188" s="366" t="s">
        <v>7</v>
      </c>
      <c r="X188" s="366" t="s">
        <v>7</v>
      </c>
      <c r="Y188" s="366" t="s">
        <v>7</v>
      </c>
      <c r="Z188" s="366" t="s">
        <v>7</v>
      </c>
      <c r="AA188" s="366" t="s">
        <v>7</v>
      </c>
      <c r="AB188" s="366" t="s">
        <v>7</v>
      </c>
      <c r="AC188" s="366" t="s">
        <v>7</v>
      </c>
      <c r="AD188" s="366" t="s">
        <v>7</v>
      </c>
      <c r="AE188" s="366" t="s">
        <v>7</v>
      </c>
      <c r="AF188" s="366" t="s">
        <v>7</v>
      </c>
      <c r="AG188" s="366" t="s">
        <v>7</v>
      </c>
      <c r="AH188" s="366" t="s">
        <v>7</v>
      </c>
      <c r="AI188" s="366" t="s">
        <v>7</v>
      </c>
      <c r="AJ188" s="366" t="s">
        <v>7</v>
      </c>
      <c r="AK188" s="366" t="s">
        <v>7</v>
      </c>
      <c r="AL188" s="366" t="s">
        <v>7</v>
      </c>
      <c r="AM188" s="366" t="s">
        <v>7</v>
      </c>
      <c r="AN188" s="366" t="s">
        <v>7</v>
      </c>
      <c r="AO188" s="366" t="s">
        <v>7</v>
      </c>
      <c r="AP188" s="366" t="s">
        <v>7</v>
      </c>
      <c r="AQ188" s="366" t="s">
        <v>7</v>
      </c>
      <c r="AR188" s="366" t="s">
        <v>7</v>
      </c>
      <c r="AS188" s="366" t="s">
        <v>7</v>
      </c>
      <c r="AT188" s="366" t="s">
        <v>7</v>
      </c>
      <c r="AU188" s="366" t="s">
        <v>7</v>
      </c>
      <c r="AV188" s="366" t="s">
        <v>7</v>
      </c>
      <c r="AW188" s="366" t="s">
        <v>7</v>
      </c>
      <c r="AX188" s="366" t="s">
        <v>7</v>
      </c>
      <c r="AY188" s="366" t="s">
        <v>7</v>
      </c>
      <c r="AZ188" s="366" t="s">
        <v>7</v>
      </c>
      <c r="BA188" s="366" t="s">
        <v>7</v>
      </c>
      <c r="BB188" s="366" t="s">
        <v>7</v>
      </c>
      <c r="BC188" s="366" t="s">
        <v>7</v>
      </c>
      <c r="BD188" s="366" t="s">
        <v>7</v>
      </c>
      <c r="BE188" s="366" t="s">
        <v>7</v>
      </c>
      <c r="BF188" s="366" t="s">
        <v>7</v>
      </c>
      <c r="BG188" s="366" t="s">
        <v>7</v>
      </c>
      <c r="BH188" s="366" t="s">
        <v>7</v>
      </c>
      <c r="BI188" s="366" t="s">
        <v>7</v>
      </c>
      <c r="BJ188" s="366" t="s">
        <v>7</v>
      </c>
      <c r="BK188" s="366" t="s">
        <v>7</v>
      </c>
      <c r="BL188" s="366" t="s">
        <v>7</v>
      </c>
      <c r="BM188" s="139">
        <f t="shared" si="30"/>
        <v>183</v>
      </c>
      <c r="BN188" s="199" t="str">
        <f t="shared" ca="1" si="24"/>
        <v>x</v>
      </c>
      <c r="BO188" s="199" t="str">
        <f t="shared" ca="1" si="25"/>
        <v>x</v>
      </c>
      <c r="BQ188" s="282" t="str">
        <f t="shared" si="31"/>
        <v>x</v>
      </c>
      <c r="BR188" s="282" t="str">
        <f t="shared" si="26"/>
        <v>x</v>
      </c>
      <c r="BS188" s="283" t="str">
        <f t="shared" ca="1" si="27"/>
        <v>x</v>
      </c>
      <c r="BT188" s="278" t="str">
        <f t="shared" si="23"/>
        <v>x</v>
      </c>
      <c r="BU188" s="278" t="str">
        <f t="shared" ca="1" si="28"/>
        <v>x</v>
      </c>
      <c r="BV188" s="278" t="str">
        <f t="shared" si="29"/>
        <v>x</v>
      </c>
    </row>
    <row r="189" spans="1:74" ht="13.5" thickBot="1" x14ac:dyDescent="0.25">
      <c r="A189" s="92" t="s">
        <v>70</v>
      </c>
      <c r="B189" s="128" t="s">
        <v>7</v>
      </c>
      <c r="C189" s="128" t="s">
        <v>7</v>
      </c>
      <c r="D189" s="375" t="s">
        <v>7</v>
      </c>
      <c r="E189" s="366" t="s">
        <v>7</v>
      </c>
      <c r="F189" s="366" t="s">
        <v>7</v>
      </c>
      <c r="G189" s="366" t="s">
        <v>7</v>
      </c>
      <c r="H189" s="366" t="s">
        <v>7</v>
      </c>
      <c r="I189" s="366" t="s">
        <v>7</v>
      </c>
      <c r="J189" s="366" t="s">
        <v>7</v>
      </c>
      <c r="K189" s="366" t="s">
        <v>7</v>
      </c>
      <c r="L189" s="366" t="s">
        <v>7</v>
      </c>
      <c r="M189" s="366" t="s">
        <v>7</v>
      </c>
      <c r="N189" s="366" t="s">
        <v>7</v>
      </c>
      <c r="O189" s="366" t="s">
        <v>7</v>
      </c>
      <c r="P189" s="366" t="s">
        <v>7</v>
      </c>
      <c r="Q189" s="366" t="s">
        <v>7</v>
      </c>
      <c r="R189" s="366" t="s">
        <v>7</v>
      </c>
      <c r="S189" s="366" t="s">
        <v>7</v>
      </c>
      <c r="T189" s="366" t="s">
        <v>7</v>
      </c>
      <c r="U189" s="366" t="s">
        <v>7</v>
      </c>
      <c r="V189" s="366" t="s">
        <v>7</v>
      </c>
      <c r="W189" s="366" t="s">
        <v>7</v>
      </c>
      <c r="X189" s="366" t="s">
        <v>7</v>
      </c>
      <c r="Y189" s="366" t="s">
        <v>7</v>
      </c>
      <c r="Z189" s="366" t="s">
        <v>7</v>
      </c>
      <c r="AA189" s="366" t="s">
        <v>7</v>
      </c>
      <c r="AB189" s="366" t="s">
        <v>7</v>
      </c>
      <c r="AC189" s="366" t="s">
        <v>7</v>
      </c>
      <c r="AD189" s="366" t="s">
        <v>7</v>
      </c>
      <c r="AE189" s="366" t="s">
        <v>7</v>
      </c>
      <c r="AF189" s="366" t="s">
        <v>7</v>
      </c>
      <c r="AG189" s="366" t="s">
        <v>7</v>
      </c>
      <c r="AH189" s="366" t="s">
        <v>7</v>
      </c>
      <c r="AI189" s="366" t="s">
        <v>7</v>
      </c>
      <c r="AJ189" s="366" t="s">
        <v>7</v>
      </c>
      <c r="AK189" s="366" t="s">
        <v>7</v>
      </c>
      <c r="AL189" s="366" t="s">
        <v>7</v>
      </c>
      <c r="AM189" s="366" t="s">
        <v>7</v>
      </c>
      <c r="AN189" s="366" t="s">
        <v>7</v>
      </c>
      <c r="AO189" s="366" t="s">
        <v>7</v>
      </c>
      <c r="AP189" s="366" t="s">
        <v>7</v>
      </c>
      <c r="AQ189" s="366" t="s">
        <v>7</v>
      </c>
      <c r="AR189" s="366" t="s">
        <v>7</v>
      </c>
      <c r="AS189" s="366" t="s">
        <v>7</v>
      </c>
      <c r="AT189" s="366" t="s">
        <v>7</v>
      </c>
      <c r="AU189" s="366" t="s">
        <v>7</v>
      </c>
      <c r="AV189" s="366" t="s">
        <v>7</v>
      </c>
      <c r="AW189" s="366" t="s">
        <v>7</v>
      </c>
      <c r="AX189" s="366" t="s">
        <v>7</v>
      </c>
      <c r="AY189" s="366" t="s">
        <v>7</v>
      </c>
      <c r="AZ189" s="366" t="s">
        <v>7</v>
      </c>
      <c r="BA189" s="366" t="s">
        <v>7</v>
      </c>
      <c r="BB189" s="366" t="s">
        <v>7</v>
      </c>
      <c r="BC189" s="366" t="s">
        <v>7</v>
      </c>
      <c r="BD189" s="366" t="s">
        <v>7</v>
      </c>
      <c r="BE189" s="366" t="s">
        <v>7</v>
      </c>
      <c r="BF189" s="366" t="s">
        <v>7</v>
      </c>
      <c r="BG189" s="366" t="s">
        <v>7</v>
      </c>
      <c r="BH189" s="366" t="s">
        <v>7</v>
      </c>
      <c r="BI189" s="366" t="s">
        <v>7</v>
      </c>
      <c r="BJ189" s="366" t="s">
        <v>7</v>
      </c>
      <c r="BK189" s="366" t="s">
        <v>7</v>
      </c>
      <c r="BL189" s="366" t="s">
        <v>7</v>
      </c>
      <c r="BM189" s="139">
        <f t="shared" si="30"/>
        <v>184</v>
      </c>
      <c r="BN189" s="199" t="str">
        <f t="shared" ca="1" si="24"/>
        <v>x</v>
      </c>
      <c r="BO189" s="199" t="str">
        <f t="shared" ca="1" si="25"/>
        <v>x</v>
      </c>
      <c r="BQ189" s="282" t="str">
        <f t="shared" si="31"/>
        <v>x</v>
      </c>
      <c r="BR189" s="282" t="str">
        <f t="shared" si="26"/>
        <v>x</v>
      </c>
      <c r="BS189" s="283" t="str">
        <f t="shared" ca="1" si="27"/>
        <v>x</v>
      </c>
      <c r="BT189" s="278" t="str">
        <f t="shared" si="23"/>
        <v>x</v>
      </c>
      <c r="BU189" s="278" t="str">
        <f t="shared" ca="1" si="28"/>
        <v>x</v>
      </c>
      <c r="BV189" s="278" t="str">
        <f t="shared" si="29"/>
        <v>x</v>
      </c>
    </row>
    <row r="190" spans="1:74" ht="13.5" thickBot="1" x14ac:dyDescent="0.25">
      <c r="A190" s="92" t="s">
        <v>70</v>
      </c>
      <c r="B190" s="128" t="s">
        <v>7</v>
      </c>
      <c r="C190" s="128" t="s">
        <v>7</v>
      </c>
      <c r="D190" s="375" t="s">
        <v>7</v>
      </c>
      <c r="E190" s="366" t="s">
        <v>7</v>
      </c>
      <c r="F190" s="366" t="s">
        <v>7</v>
      </c>
      <c r="G190" s="366" t="s">
        <v>7</v>
      </c>
      <c r="H190" s="366" t="s">
        <v>7</v>
      </c>
      <c r="I190" s="366" t="s">
        <v>7</v>
      </c>
      <c r="J190" s="366" t="s">
        <v>7</v>
      </c>
      <c r="K190" s="366" t="s">
        <v>7</v>
      </c>
      <c r="L190" s="366" t="s">
        <v>7</v>
      </c>
      <c r="M190" s="366" t="s">
        <v>7</v>
      </c>
      <c r="N190" s="366" t="s">
        <v>7</v>
      </c>
      <c r="O190" s="366" t="s">
        <v>7</v>
      </c>
      <c r="P190" s="366" t="s">
        <v>7</v>
      </c>
      <c r="Q190" s="366" t="s">
        <v>7</v>
      </c>
      <c r="R190" s="366" t="s">
        <v>7</v>
      </c>
      <c r="S190" s="366" t="s">
        <v>7</v>
      </c>
      <c r="T190" s="366" t="s">
        <v>7</v>
      </c>
      <c r="U190" s="366" t="s">
        <v>7</v>
      </c>
      <c r="V190" s="366" t="s">
        <v>7</v>
      </c>
      <c r="W190" s="366" t="s">
        <v>7</v>
      </c>
      <c r="X190" s="366" t="s">
        <v>7</v>
      </c>
      <c r="Y190" s="366" t="s">
        <v>7</v>
      </c>
      <c r="Z190" s="366" t="s">
        <v>7</v>
      </c>
      <c r="AA190" s="366" t="s">
        <v>7</v>
      </c>
      <c r="AB190" s="366" t="s">
        <v>7</v>
      </c>
      <c r="AC190" s="366" t="s">
        <v>7</v>
      </c>
      <c r="AD190" s="366" t="s">
        <v>7</v>
      </c>
      <c r="AE190" s="366" t="s">
        <v>7</v>
      </c>
      <c r="AF190" s="366" t="s">
        <v>7</v>
      </c>
      <c r="AG190" s="366" t="s">
        <v>7</v>
      </c>
      <c r="AH190" s="366" t="s">
        <v>7</v>
      </c>
      <c r="AI190" s="366" t="s">
        <v>7</v>
      </c>
      <c r="AJ190" s="366" t="s">
        <v>7</v>
      </c>
      <c r="AK190" s="366" t="s">
        <v>7</v>
      </c>
      <c r="AL190" s="366" t="s">
        <v>7</v>
      </c>
      <c r="AM190" s="366" t="s">
        <v>7</v>
      </c>
      <c r="AN190" s="366" t="s">
        <v>7</v>
      </c>
      <c r="AO190" s="366" t="s">
        <v>7</v>
      </c>
      <c r="AP190" s="366" t="s">
        <v>7</v>
      </c>
      <c r="AQ190" s="366" t="s">
        <v>7</v>
      </c>
      <c r="AR190" s="366" t="s">
        <v>7</v>
      </c>
      <c r="AS190" s="366" t="s">
        <v>7</v>
      </c>
      <c r="AT190" s="366" t="s">
        <v>7</v>
      </c>
      <c r="AU190" s="366" t="s">
        <v>7</v>
      </c>
      <c r="AV190" s="366" t="s">
        <v>7</v>
      </c>
      <c r="AW190" s="366" t="s">
        <v>7</v>
      </c>
      <c r="AX190" s="366" t="s">
        <v>7</v>
      </c>
      <c r="AY190" s="366" t="s">
        <v>7</v>
      </c>
      <c r="AZ190" s="366" t="s">
        <v>7</v>
      </c>
      <c r="BA190" s="366" t="s">
        <v>7</v>
      </c>
      <c r="BB190" s="366" t="s">
        <v>7</v>
      </c>
      <c r="BC190" s="366" t="s">
        <v>7</v>
      </c>
      <c r="BD190" s="366" t="s">
        <v>7</v>
      </c>
      <c r="BE190" s="366" t="s">
        <v>7</v>
      </c>
      <c r="BF190" s="366" t="s">
        <v>7</v>
      </c>
      <c r="BG190" s="366" t="s">
        <v>7</v>
      </c>
      <c r="BH190" s="366" t="s">
        <v>7</v>
      </c>
      <c r="BI190" s="366" t="s">
        <v>7</v>
      </c>
      <c r="BJ190" s="366" t="s">
        <v>7</v>
      </c>
      <c r="BK190" s="366" t="s">
        <v>7</v>
      </c>
      <c r="BL190" s="366" t="s">
        <v>7</v>
      </c>
      <c r="BM190" s="139">
        <f t="shared" si="30"/>
        <v>185</v>
      </c>
      <c r="BN190" s="199" t="str">
        <f t="shared" ca="1" si="24"/>
        <v>x</v>
      </c>
      <c r="BO190" s="199" t="str">
        <f t="shared" ca="1" si="25"/>
        <v>x</v>
      </c>
      <c r="BQ190" s="282" t="str">
        <f t="shared" si="31"/>
        <v>x</v>
      </c>
      <c r="BR190" s="282" t="str">
        <f t="shared" si="26"/>
        <v>x</v>
      </c>
      <c r="BS190" s="283" t="str">
        <f t="shared" ca="1" si="27"/>
        <v>x</v>
      </c>
      <c r="BT190" s="278" t="str">
        <f t="shared" si="23"/>
        <v>x</v>
      </c>
      <c r="BU190" s="278" t="str">
        <f t="shared" ca="1" si="28"/>
        <v>x</v>
      </c>
      <c r="BV190" s="278" t="str">
        <f t="shared" si="29"/>
        <v>x</v>
      </c>
    </row>
    <row r="191" spans="1:74" ht="13.5" thickBot="1" x14ac:dyDescent="0.25">
      <c r="A191" s="92" t="s">
        <v>70</v>
      </c>
      <c r="B191" s="128" t="s">
        <v>7</v>
      </c>
      <c r="C191" s="128" t="s">
        <v>7</v>
      </c>
      <c r="D191" s="375" t="s">
        <v>7</v>
      </c>
      <c r="E191" s="366" t="s">
        <v>7</v>
      </c>
      <c r="F191" s="366" t="s">
        <v>7</v>
      </c>
      <c r="G191" s="366" t="s">
        <v>7</v>
      </c>
      <c r="H191" s="366" t="s">
        <v>7</v>
      </c>
      <c r="I191" s="366" t="s">
        <v>7</v>
      </c>
      <c r="J191" s="366" t="s">
        <v>7</v>
      </c>
      <c r="K191" s="366" t="s">
        <v>7</v>
      </c>
      <c r="L191" s="366" t="s">
        <v>7</v>
      </c>
      <c r="M191" s="366" t="s">
        <v>7</v>
      </c>
      <c r="N191" s="366" t="s">
        <v>7</v>
      </c>
      <c r="O191" s="366" t="s">
        <v>7</v>
      </c>
      <c r="P191" s="366" t="s">
        <v>7</v>
      </c>
      <c r="Q191" s="366" t="s">
        <v>7</v>
      </c>
      <c r="R191" s="366" t="s">
        <v>7</v>
      </c>
      <c r="S191" s="366" t="s">
        <v>7</v>
      </c>
      <c r="T191" s="366" t="s">
        <v>7</v>
      </c>
      <c r="U191" s="366" t="s">
        <v>7</v>
      </c>
      <c r="V191" s="366" t="s">
        <v>7</v>
      </c>
      <c r="W191" s="366" t="s">
        <v>7</v>
      </c>
      <c r="X191" s="366" t="s">
        <v>7</v>
      </c>
      <c r="Y191" s="366" t="s">
        <v>7</v>
      </c>
      <c r="Z191" s="366" t="s">
        <v>7</v>
      </c>
      <c r="AA191" s="366" t="s">
        <v>7</v>
      </c>
      <c r="AB191" s="366" t="s">
        <v>7</v>
      </c>
      <c r="AC191" s="366" t="s">
        <v>7</v>
      </c>
      <c r="AD191" s="366" t="s">
        <v>7</v>
      </c>
      <c r="AE191" s="366" t="s">
        <v>7</v>
      </c>
      <c r="AF191" s="366" t="s">
        <v>7</v>
      </c>
      <c r="AG191" s="366" t="s">
        <v>7</v>
      </c>
      <c r="AH191" s="366" t="s">
        <v>7</v>
      </c>
      <c r="AI191" s="366" t="s">
        <v>7</v>
      </c>
      <c r="AJ191" s="366" t="s">
        <v>7</v>
      </c>
      <c r="AK191" s="366" t="s">
        <v>7</v>
      </c>
      <c r="AL191" s="366" t="s">
        <v>7</v>
      </c>
      <c r="AM191" s="366" t="s">
        <v>7</v>
      </c>
      <c r="AN191" s="366" t="s">
        <v>7</v>
      </c>
      <c r="AO191" s="366" t="s">
        <v>7</v>
      </c>
      <c r="AP191" s="366" t="s">
        <v>7</v>
      </c>
      <c r="AQ191" s="366" t="s">
        <v>7</v>
      </c>
      <c r="AR191" s="366" t="s">
        <v>7</v>
      </c>
      <c r="AS191" s="366" t="s">
        <v>7</v>
      </c>
      <c r="AT191" s="366" t="s">
        <v>7</v>
      </c>
      <c r="AU191" s="366" t="s">
        <v>7</v>
      </c>
      <c r="AV191" s="366" t="s">
        <v>7</v>
      </c>
      <c r="AW191" s="366" t="s">
        <v>7</v>
      </c>
      <c r="AX191" s="366" t="s">
        <v>7</v>
      </c>
      <c r="AY191" s="366" t="s">
        <v>7</v>
      </c>
      <c r="AZ191" s="366" t="s">
        <v>7</v>
      </c>
      <c r="BA191" s="366" t="s">
        <v>7</v>
      </c>
      <c r="BB191" s="366" t="s">
        <v>7</v>
      </c>
      <c r="BC191" s="366" t="s">
        <v>7</v>
      </c>
      <c r="BD191" s="366" t="s">
        <v>7</v>
      </c>
      <c r="BE191" s="366" t="s">
        <v>7</v>
      </c>
      <c r="BF191" s="366" t="s">
        <v>7</v>
      </c>
      <c r="BG191" s="366" t="s">
        <v>7</v>
      </c>
      <c r="BH191" s="366" t="s">
        <v>7</v>
      </c>
      <c r="BI191" s="366" t="s">
        <v>7</v>
      </c>
      <c r="BJ191" s="366" t="s">
        <v>7</v>
      </c>
      <c r="BK191" s="366" t="s">
        <v>7</v>
      </c>
      <c r="BL191" s="366" t="s">
        <v>7</v>
      </c>
      <c r="BM191" s="139">
        <f t="shared" si="30"/>
        <v>186</v>
      </c>
      <c r="BN191" s="199" t="str">
        <f t="shared" ca="1" si="24"/>
        <v>x</v>
      </c>
      <c r="BO191" s="199" t="str">
        <f t="shared" ca="1" si="25"/>
        <v>x</v>
      </c>
      <c r="BQ191" s="282" t="str">
        <f t="shared" si="31"/>
        <v>x</v>
      </c>
      <c r="BR191" s="282" t="str">
        <f t="shared" si="26"/>
        <v>x</v>
      </c>
      <c r="BS191" s="283" t="str">
        <f t="shared" ca="1" si="27"/>
        <v>x</v>
      </c>
      <c r="BT191" s="278" t="str">
        <f t="shared" si="23"/>
        <v>x</v>
      </c>
      <c r="BU191" s="278" t="str">
        <f t="shared" ca="1" si="28"/>
        <v>x</v>
      </c>
      <c r="BV191" s="278" t="str">
        <f t="shared" si="29"/>
        <v>x</v>
      </c>
    </row>
    <row r="192" spans="1:74" ht="13.5" thickBot="1" x14ac:dyDescent="0.25">
      <c r="A192" s="92" t="s">
        <v>70</v>
      </c>
      <c r="B192" s="128" t="s">
        <v>7</v>
      </c>
      <c r="C192" s="128" t="s">
        <v>7</v>
      </c>
      <c r="D192" s="375" t="s">
        <v>7</v>
      </c>
      <c r="E192" s="366" t="s">
        <v>7</v>
      </c>
      <c r="F192" s="366" t="s">
        <v>7</v>
      </c>
      <c r="G192" s="366" t="s">
        <v>7</v>
      </c>
      <c r="H192" s="366" t="s">
        <v>7</v>
      </c>
      <c r="I192" s="366" t="s">
        <v>7</v>
      </c>
      <c r="J192" s="366" t="s">
        <v>7</v>
      </c>
      <c r="K192" s="366" t="s">
        <v>7</v>
      </c>
      <c r="L192" s="366" t="s">
        <v>7</v>
      </c>
      <c r="M192" s="366" t="s">
        <v>7</v>
      </c>
      <c r="N192" s="366" t="s">
        <v>7</v>
      </c>
      <c r="O192" s="366" t="s">
        <v>7</v>
      </c>
      <c r="P192" s="366" t="s">
        <v>7</v>
      </c>
      <c r="Q192" s="366" t="s">
        <v>7</v>
      </c>
      <c r="R192" s="366" t="s">
        <v>7</v>
      </c>
      <c r="S192" s="366" t="s">
        <v>7</v>
      </c>
      <c r="T192" s="366" t="s">
        <v>7</v>
      </c>
      <c r="U192" s="366" t="s">
        <v>7</v>
      </c>
      <c r="V192" s="366" t="s">
        <v>7</v>
      </c>
      <c r="W192" s="366" t="s">
        <v>7</v>
      </c>
      <c r="X192" s="366" t="s">
        <v>7</v>
      </c>
      <c r="Y192" s="366" t="s">
        <v>7</v>
      </c>
      <c r="Z192" s="366" t="s">
        <v>7</v>
      </c>
      <c r="AA192" s="366" t="s">
        <v>7</v>
      </c>
      <c r="AB192" s="366" t="s">
        <v>7</v>
      </c>
      <c r="AC192" s="366" t="s">
        <v>7</v>
      </c>
      <c r="AD192" s="366" t="s">
        <v>7</v>
      </c>
      <c r="AE192" s="366" t="s">
        <v>7</v>
      </c>
      <c r="AF192" s="366" t="s">
        <v>7</v>
      </c>
      <c r="AG192" s="366" t="s">
        <v>7</v>
      </c>
      <c r="AH192" s="366" t="s">
        <v>7</v>
      </c>
      <c r="AI192" s="366" t="s">
        <v>7</v>
      </c>
      <c r="AJ192" s="366" t="s">
        <v>7</v>
      </c>
      <c r="AK192" s="366" t="s">
        <v>7</v>
      </c>
      <c r="AL192" s="366" t="s">
        <v>7</v>
      </c>
      <c r="AM192" s="366" t="s">
        <v>7</v>
      </c>
      <c r="AN192" s="366" t="s">
        <v>7</v>
      </c>
      <c r="AO192" s="366" t="s">
        <v>7</v>
      </c>
      <c r="AP192" s="366" t="s">
        <v>7</v>
      </c>
      <c r="AQ192" s="366" t="s">
        <v>7</v>
      </c>
      <c r="AR192" s="366" t="s">
        <v>7</v>
      </c>
      <c r="AS192" s="366" t="s">
        <v>7</v>
      </c>
      <c r="AT192" s="366" t="s">
        <v>7</v>
      </c>
      <c r="AU192" s="366" t="s">
        <v>7</v>
      </c>
      <c r="AV192" s="366" t="s">
        <v>7</v>
      </c>
      <c r="AW192" s="366" t="s">
        <v>7</v>
      </c>
      <c r="AX192" s="366" t="s">
        <v>7</v>
      </c>
      <c r="AY192" s="366" t="s">
        <v>7</v>
      </c>
      <c r="AZ192" s="366" t="s">
        <v>7</v>
      </c>
      <c r="BA192" s="366" t="s">
        <v>7</v>
      </c>
      <c r="BB192" s="366" t="s">
        <v>7</v>
      </c>
      <c r="BC192" s="366" t="s">
        <v>7</v>
      </c>
      <c r="BD192" s="366" t="s">
        <v>7</v>
      </c>
      <c r="BE192" s="366" t="s">
        <v>7</v>
      </c>
      <c r="BF192" s="366" t="s">
        <v>7</v>
      </c>
      <c r="BG192" s="366" t="s">
        <v>7</v>
      </c>
      <c r="BH192" s="366" t="s">
        <v>7</v>
      </c>
      <c r="BI192" s="366" t="s">
        <v>7</v>
      </c>
      <c r="BJ192" s="366" t="s">
        <v>7</v>
      </c>
      <c r="BK192" s="366" t="s">
        <v>7</v>
      </c>
      <c r="BL192" s="366" t="s">
        <v>7</v>
      </c>
      <c r="BM192" s="139">
        <f t="shared" si="30"/>
        <v>187</v>
      </c>
      <c r="BN192" s="199" t="str">
        <f t="shared" ca="1" si="24"/>
        <v>x</v>
      </c>
      <c r="BO192" s="199" t="str">
        <f t="shared" ca="1" si="25"/>
        <v>x</v>
      </c>
      <c r="BQ192" s="282" t="str">
        <f t="shared" si="31"/>
        <v>x</v>
      </c>
      <c r="BR192" s="282" t="str">
        <f t="shared" si="26"/>
        <v>x</v>
      </c>
      <c r="BS192" s="283" t="str">
        <f t="shared" ca="1" si="27"/>
        <v>x</v>
      </c>
      <c r="BT192" s="278" t="str">
        <f t="shared" si="23"/>
        <v>x</v>
      </c>
      <c r="BU192" s="278" t="str">
        <f t="shared" ca="1" si="28"/>
        <v>x</v>
      </c>
      <c r="BV192" s="278" t="str">
        <f t="shared" si="29"/>
        <v>x</v>
      </c>
    </row>
    <row r="193" spans="1:74" ht="13.5" thickBot="1" x14ac:dyDescent="0.25">
      <c r="A193" s="92" t="s">
        <v>70</v>
      </c>
      <c r="B193" s="128" t="s">
        <v>7</v>
      </c>
      <c r="C193" s="128" t="s">
        <v>7</v>
      </c>
      <c r="D193" s="375" t="s">
        <v>7</v>
      </c>
      <c r="E193" s="366" t="s">
        <v>7</v>
      </c>
      <c r="F193" s="366" t="s">
        <v>7</v>
      </c>
      <c r="G193" s="366" t="s">
        <v>7</v>
      </c>
      <c r="H193" s="366" t="s">
        <v>7</v>
      </c>
      <c r="I193" s="366" t="s">
        <v>7</v>
      </c>
      <c r="J193" s="366" t="s">
        <v>7</v>
      </c>
      <c r="K193" s="366" t="s">
        <v>7</v>
      </c>
      <c r="L193" s="366" t="s">
        <v>7</v>
      </c>
      <c r="M193" s="366" t="s">
        <v>7</v>
      </c>
      <c r="N193" s="366" t="s">
        <v>7</v>
      </c>
      <c r="O193" s="366" t="s">
        <v>7</v>
      </c>
      <c r="P193" s="366" t="s">
        <v>7</v>
      </c>
      <c r="Q193" s="366" t="s">
        <v>7</v>
      </c>
      <c r="R193" s="366" t="s">
        <v>7</v>
      </c>
      <c r="S193" s="366" t="s">
        <v>7</v>
      </c>
      <c r="T193" s="366" t="s">
        <v>7</v>
      </c>
      <c r="U193" s="366" t="s">
        <v>7</v>
      </c>
      <c r="V193" s="366" t="s">
        <v>7</v>
      </c>
      <c r="W193" s="366" t="s">
        <v>7</v>
      </c>
      <c r="X193" s="366" t="s">
        <v>7</v>
      </c>
      <c r="Y193" s="366" t="s">
        <v>7</v>
      </c>
      <c r="Z193" s="366" t="s">
        <v>7</v>
      </c>
      <c r="AA193" s="366" t="s">
        <v>7</v>
      </c>
      <c r="AB193" s="366" t="s">
        <v>7</v>
      </c>
      <c r="AC193" s="366" t="s">
        <v>7</v>
      </c>
      <c r="AD193" s="366" t="s">
        <v>7</v>
      </c>
      <c r="AE193" s="366" t="s">
        <v>7</v>
      </c>
      <c r="AF193" s="366" t="s">
        <v>7</v>
      </c>
      <c r="AG193" s="366" t="s">
        <v>7</v>
      </c>
      <c r="AH193" s="366" t="s">
        <v>7</v>
      </c>
      <c r="AI193" s="366" t="s">
        <v>7</v>
      </c>
      <c r="AJ193" s="366" t="s">
        <v>7</v>
      </c>
      <c r="AK193" s="366" t="s">
        <v>7</v>
      </c>
      <c r="AL193" s="366" t="s">
        <v>7</v>
      </c>
      <c r="AM193" s="366" t="s">
        <v>7</v>
      </c>
      <c r="AN193" s="366" t="s">
        <v>7</v>
      </c>
      <c r="AO193" s="366" t="s">
        <v>7</v>
      </c>
      <c r="AP193" s="366" t="s">
        <v>7</v>
      </c>
      <c r="AQ193" s="366" t="s">
        <v>7</v>
      </c>
      <c r="AR193" s="366" t="s">
        <v>7</v>
      </c>
      <c r="AS193" s="366" t="s">
        <v>7</v>
      </c>
      <c r="AT193" s="366" t="s">
        <v>7</v>
      </c>
      <c r="AU193" s="366" t="s">
        <v>7</v>
      </c>
      <c r="AV193" s="366" t="s">
        <v>7</v>
      </c>
      <c r="AW193" s="366" t="s">
        <v>7</v>
      </c>
      <c r="AX193" s="366" t="s">
        <v>7</v>
      </c>
      <c r="AY193" s="366" t="s">
        <v>7</v>
      </c>
      <c r="AZ193" s="366" t="s">
        <v>7</v>
      </c>
      <c r="BA193" s="366" t="s">
        <v>7</v>
      </c>
      <c r="BB193" s="366" t="s">
        <v>7</v>
      </c>
      <c r="BC193" s="366" t="s">
        <v>7</v>
      </c>
      <c r="BD193" s="366" t="s">
        <v>7</v>
      </c>
      <c r="BE193" s="366" t="s">
        <v>7</v>
      </c>
      <c r="BF193" s="366" t="s">
        <v>7</v>
      </c>
      <c r="BG193" s="366" t="s">
        <v>7</v>
      </c>
      <c r="BH193" s="366" t="s">
        <v>7</v>
      </c>
      <c r="BI193" s="366" t="s">
        <v>7</v>
      </c>
      <c r="BJ193" s="366" t="s">
        <v>7</v>
      </c>
      <c r="BK193" s="366" t="s">
        <v>7</v>
      </c>
      <c r="BL193" s="366" t="s">
        <v>7</v>
      </c>
      <c r="BM193" s="139">
        <f t="shared" si="30"/>
        <v>188</v>
      </c>
      <c r="BN193" s="199" t="str">
        <f t="shared" ca="1" si="24"/>
        <v>x</v>
      </c>
      <c r="BO193" s="199" t="str">
        <f t="shared" ca="1" si="25"/>
        <v>x</v>
      </c>
      <c r="BQ193" s="282" t="str">
        <f t="shared" si="31"/>
        <v>x</v>
      </c>
      <c r="BR193" s="282" t="str">
        <f t="shared" si="26"/>
        <v>x</v>
      </c>
      <c r="BS193" s="283" t="str">
        <f t="shared" ca="1" si="27"/>
        <v>x</v>
      </c>
      <c r="BT193" s="278" t="str">
        <f t="shared" si="23"/>
        <v>x</v>
      </c>
      <c r="BU193" s="278" t="str">
        <f t="shared" ca="1" si="28"/>
        <v>x</v>
      </c>
      <c r="BV193" s="278" t="str">
        <f t="shared" si="29"/>
        <v>x</v>
      </c>
    </row>
    <row r="194" spans="1:74" ht="13.5" thickBot="1" x14ac:dyDescent="0.25">
      <c r="A194" s="92" t="s">
        <v>70</v>
      </c>
      <c r="B194" s="128" t="s">
        <v>7</v>
      </c>
      <c r="C194" s="128" t="s">
        <v>7</v>
      </c>
      <c r="D194" s="375" t="s">
        <v>7</v>
      </c>
      <c r="E194" s="366" t="s">
        <v>7</v>
      </c>
      <c r="F194" s="366" t="s">
        <v>7</v>
      </c>
      <c r="G194" s="366" t="s">
        <v>7</v>
      </c>
      <c r="H194" s="366" t="s">
        <v>7</v>
      </c>
      <c r="I194" s="366" t="s">
        <v>7</v>
      </c>
      <c r="J194" s="366" t="s">
        <v>7</v>
      </c>
      <c r="K194" s="366" t="s">
        <v>7</v>
      </c>
      <c r="L194" s="366" t="s">
        <v>7</v>
      </c>
      <c r="M194" s="366" t="s">
        <v>7</v>
      </c>
      <c r="N194" s="366" t="s">
        <v>7</v>
      </c>
      <c r="O194" s="366" t="s">
        <v>7</v>
      </c>
      <c r="P194" s="366" t="s">
        <v>7</v>
      </c>
      <c r="Q194" s="366" t="s">
        <v>7</v>
      </c>
      <c r="R194" s="366" t="s">
        <v>7</v>
      </c>
      <c r="S194" s="366" t="s">
        <v>7</v>
      </c>
      <c r="T194" s="366" t="s">
        <v>7</v>
      </c>
      <c r="U194" s="366" t="s">
        <v>7</v>
      </c>
      <c r="V194" s="366" t="s">
        <v>7</v>
      </c>
      <c r="W194" s="366" t="s">
        <v>7</v>
      </c>
      <c r="X194" s="366" t="s">
        <v>7</v>
      </c>
      <c r="Y194" s="366" t="s">
        <v>7</v>
      </c>
      <c r="Z194" s="366" t="s">
        <v>7</v>
      </c>
      <c r="AA194" s="366" t="s">
        <v>7</v>
      </c>
      <c r="AB194" s="366" t="s">
        <v>7</v>
      </c>
      <c r="AC194" s="366" t="s">
        <v>7</v>
      </c>
      <c r="AD194" s="366" t="s">
        <v>7</v>
      </c>
      <c r="AE194" s="366" t="s">
        <v>7</v>
      </c>
      <c r="AF194" s="366" t="s">
        <v>7</v>
      </c>
      <c r="AG194" s="366" t="s">
        <v>7</v>
      </c>
      <c r="AH194" s="366" t="s">
        <v>7</v>
      </c>
      <c r="AI194" s="366" t="s">
        <v>7</v>
      </c>
      <c r="AJ194" s="366" t="s">
        <v>7</v>
      </c>
      <c r="AK194" s="366" t="s">
        <v>7</v>
      </c>
      <c r="AL194" s="366" t="s">
        <v>7</v>
      </c>
      <c r="AM194" s="366" t="s">
        <v>7</v>
      </c>
      <c r="AN194" s="366" t="s">
        <v>7</v>
      </c>
      <c r="AO194" s="366" t="s">
        <v>7</v>
      </c>
      <c r="AP194" s="366" t="s">
        <v>7</v>
      </c>
      <c r="AQ194" s="366" t="s">
        <v>7</v>
      </c>
      <c r="AR194" s="366" t="s">
        <v>7</v>
      </c>
      <c r="AS194" s="366" t="s">
        <v>7</v>
      </c>
      <c r="AT194" s="366" t="s">
        <v>7</v>
      </c>
      <c r="AU194" s="366" t="s">
        <v>7</v>
      </c>
      <c r="AV194" s="366" t="s">
        <v>7</v>
      </c>
      <c r="AW194" s="366" t="s">
        <v>7</v>
      </c>
      <c r="AX194" s="366" t="s">
        <v>7</v>
      </c>
      <c r="AY194" s="366" t="s">
        <v>7</v>
      </c>
      <c r="AZ194" s="366" t="s">
        <v>7</v>
      </c>
      <c r="BA194" s="366" t="s">
        <v>7</v>
      </c>
      <c r="BB194" s="366" t="s">
        <v>7</v>
      </c>
      <c r="BC194" s="366" t="s">
        <v>7</v>
      </c>
      <c r="BD194" s="366" t="s">
        <v>7</v>
      </c>
      <c r="BE194" s="366" t="s">
        <v>7</v>
      </c>
      <c r="BF194" s="366" t="s">
        <v>7</v>
      </c>
      <c r="BG194" s="366" t="s">
        <v>7</v>
      </c>
      <c r="BH194" s="366" t="s">
        <v>7</v>
      </c>
      <c r="BI194" s="366" t="s">
        <v>7</v>
      </c>
      <c r="BJ194" s="366" t="s">
        <v>7</v>
      </c>
      <c r="BK194" s="366" t="s">
        <v>7</v>
      </c>
      <c r="BL194" s="366" t="s">
        <v>7</v>
      </c>
      <c r="BM194" s="139">
        <f t="shared" si="30"/>
        <v>189</v>
      </c>
      <c r="BN194" s="199" t="str">
        <f t="shared" ca="1" si="24"/>
        <v>x</v>
      </c>
      <c r="BO194" s="199" t="str">
        <f t="shared" ca="1" si="25"/>
        <v>x</v>
      </c>
      <c r="BQ194" s="282" t="str">
        <f t="shared" si="31"/>
        <v>x</v>
      </c>
      <c r="BR194" s="282" t="str">
        <f t="shared" si="26"/>
        <v>x</v>
      </c>
      <c r="BS194" s="283" t="str">
        <f t="shared" ca="1" si="27"/>
        <v>x</v>
      </c>
      <c r="BT194" s="278" t="str">
        <f t="shared" si="23"/>
        <v>x</v>
      </c>
      <c r="BU194" s="278" t="str">
        <f t="shared" ca="1" si="28"/>
        <v>x</v>
      </c>
      <c r="BV194" s="278" t="str">
        <f t="shared" si="29"/>
        <v>x</v>
      </c>
    </row>
    <row r="195" spans="1:74" ht="13.5" thickBot="1" x14ac:dyDescent="0.25">
      <c r="A195" s="92" t="s">
        <v>70</v>
      </c>
      <c r="B195" s="128" t="s">
        <v>7</v>
      </c>
      <c r="C195" s="128" t="s">
        <v>7</v>
      </c>
      <c r="D195" s="375" t="s">
        <v>7</v>
      </c>
      <c r="E195" s="366" t="s">
        <v>7</v>
      </c>
      <c r="F195" s="366" t="s">
        <v>7</v>
      </c>
      <c r="G195" s="366" t="s">
        <v>7</v>
      </c>
      <c r="H195" s="366" t="s">
        <v>7</v>
      </c>
      <c r="I195" s="366" t="s">
        <v>7</v>
      </c>
      <c r="J195" s="366" t="s">
        <v>7</v>
      </c>
      <c r="K195" s="366" t="s">
        <v>7</v>
      </c>
      <c r="L195" s="366" t="s">
        <v>7</v>
      </c>
      <c r="M195" s="366" t="s">
        <v>7</v>
      </c>
      <c r="N195" s="366" t="s">
        <v>7</v>
      </c>
      <c r="O195" s="366" t="s">
        <v>7</v>
      </c>
      <c r="P195" s="366" t="s">
        <v>7</v>
      </c>
      <c r="Q195" s="366" t="s">
        <v>7</v>
      </c>
      <c r="R195" s="366" t="s">
        <v>7</v>
      </c>
      <c r="S195" s="366" t="s">
        <v>7</v>
      </c>
      <c r="T195" s="366" t="s">
        <v>7</v>
      </c>
      <c r="U195" s="366" t="s">
        <v>7</v>
      </c>
      <c r="V195" s="366" t="s">
        <v>7</v>
      </c>
      <c r="W195" s="366" t="s">
        <v>7</v>
      </c>
      <c r="X195" s="366" t="s">
        <v>7</v>
      </c>
      <c r="Y195" s="366" t="s">
        <v>7</v>
      </c>
      <c r="Z195" s="366" t="s">
        <v>7</v>
      </c>
      <c r="AA195" s="366" t="s">
        <v>7</v>
      </c>
      <c r="AB195" s="366" t="s">
        <v>7</v>
      </c>
      <c r="AC195" s="366" t="s">
        <v>7</v>
      </c>
      <c r="AD195" s="366" t="s">
        <v>7</v>
      </c>
      <c r="AE195" s="366" t="s">
        <v>7</v>
      </c>
      <c r="AF195" s="366" t="s">
        <v>7</v>
      </c>
      <c r="AG195" s="366" t="s">
        <v>7</v>
      </c>
      <c r="AH195" s="366" t="s">
        <v>7</v>
      </c>
      <c r="AI195" s="366" t="s">
        <v>7</v>
      </c>
      <c r="AJ195" s="366" t="s">
        <v>7</v>
      </c>
      <c r="AK195" s="366" t="s">
        <v>7</v>
      </c>
      <c r="AL195" s="366" t="s">
        <v>7</v>
      </c>
      <c r="AM195" s="366" t="s">
        <v>7</v>
      </c>
      <c r="AN195" s="366" t="s">
        <v>7</v>
      </c>
      <c r="AO195" s="366" t="s">
        <v>7</v>
      </c>
      <c r="AP195" s="366" t="s">
        <v>7</v>
      </c>
      <c r="AQ195" s="366" t="s">
        <v>7</v>
      </c>
      <c r="AR195" s="366" t="s">
        <v>7</v>
      </c>
      <c r="AS195" s="366" t="s">
        <v>7</v>
      </c>
      <c r="AT195" s="366" t="s">
        <v>7</v>
      </c>
      <c r="AU195" s="366" t="s">
        <v>7</v>
      </c>
      <c r="AV195" s="366" t="s">
        <v>7</v>
      </c>
      <c r="AW195" s="366" t="s">
        <v>7</v>
      </c>
      <c r="AX195" s="366" t="s">
        <v>7</v>
      </c>
      <c r="AY195" s="366" t="s">
        <v>7</v>
      </c>
      <c r="AZ195" s="366" t="s">
        <v>7</v>
      </c>
      <c r="BA195" s="366" t="s">
        <v>7</v>
      </c>
      <c r="BB195" s="366" t="s">
        <v>7</v>
      </c>
      <c r="BC195" s="366" t="s">
        <v>7</v>
      </c>
      <c r="BD195" s="366" t="s">
        <v>7</v>
      </c>
      <c r="BE195" s="366" t="s">
        <v>7</v>
      </c>
      <c r="BF195" s="366" t="s">
        <v>7</v>
      </c>
      <c r="BG195" s="366" t="s">
        <v>7</v>
      </c>
      <c r="BH195" s="366" t="s">
        <v>7</v>
      </c>
      <c r="BI195" s="366" t="s">
        <v>7</v>
      </c>
      <c r="BJ195" s="366" t="s">
        <v>7</v>
      </c>
      <c r="BK195" s="366" t="s">
        <v>7</v>
      </c>
      <c r="BL195" s="366" t="s">
        <v>7</v>
      </c>
      <c r="BM195" s="139">
        <f t="shared" si="30"/>
        <v>190</v>
      </c>
      <c r="BN195" s="199" t="str">
        <f t="shared" ca="1" si="24"/>
        <v>x</v>
      </c>
      <c r="BO195" s="199" t="str">
        <f t="shared" ca="1" si="25"/>
        <v>x</v>
      </c>
      <c r="BQ195" s="282" t="str">
        <f t="shared" si="31"/>
        <v>x</v>
      </c>
      <c r="BR195" s="282" t="str">
        <f t="shared" si="26"/>
        <v>x</v>
      </c>
      <c r="BS195" s="283" t="str">
        <f t="shared" ca="1" si="27"/>
        <v>x</v>
      </c>
      <c r="BT195" s="278" t="str">
        <f t="shared" si="23"/>
        <v>x</v>
      </c>
      <c r="BU195" s="278" t="str">
        <f t="shared" ca="1" si="28"/>
        <v>x</v>
      </c>
      <c r="BV195" s="278" t="str">
        <f t="shared" si="29"/>
        <v>x</v>
      </c>
    </row>
    <row r="196" spans="1:74" ht="13.5" thickBot="1" x14ac:dyDescent="0.25">
      <c r="A196" s="92" t="s">
        <v>70</v>
      </c>
      <c r="B196" s="128" t="s">
        <v>7</v>
      </c>
      <c r="C196" s="128" t="s">
        <v>7</v>
      </c>
      <c r="D196" s="375" t="s">
        <v>7</v>
      </c>
      <c r="E196" s="366" t="s">
        <v>7</v>
      </c>
      <c r="F196" s="366" t="s">
        <v>7</v>
      </c>
      <c r="G196" s="366" t="s">
        <v>7</v>
      </c>
      <c r="H196" s="366" t="s">
        <v>7</v>
      </c>
      <c r="I196" s="366" t="s">
        <v>7</v>
      </c>
      <c r="J196" s="366" t="s">
        <v>7</v>
      </c>
      <c r="K196" s="366" t="s">
        <v>7</v>
      </c>
      <c r="L196" s="366" t="s">
        <v>7</v>
      </c>
      <c r="M196" s="366" t="s">
        <v>7</v>
      </c>
      <c r="N196" s="366" t="s">
        <v>7</v>
      </c>
      <c r="O196" s="366" t="s">
        <v>7</v>
      </c>
      <c r="P196" s="366" t="s">
        <v>7</v>
      </c>
      <c r="Q196" s="366" t="s">
        <v>7</v>
      </c>
      <c r="R196" s="366" t="s">
        <v>7</v>
      </c>
      <c r="S196" s="366" t="s">
        <v>7</v>
      </c>
      <c r="T196" s="366" t="s">
        <v>7</v>
      </c>
      <c r="U196" s="366" t="s">
        <v>7</v>
      </c>
      <c r="V196" s="366" t="s">
        <v>7</v>
      </c>
      <c r="W196" s="366" t="s">
        <v>7</v>
      </c>
      <c r="X196" s="366" t="s">
        <v>7</v>
      </c>
      <c r="Y196" s="366" t="s">
        <v>7</v>
      </c>
      <c r="Z196" s="366" t="s">
        <v>7</v>
      </c>
      <c r="AA196" s="366" t="s">
        <v>7</v>
      </c>
      <c r="AB196" s="366" t="s">
        <v>7</v>
      </c>
      <c r="AC196" s="366" t="s">
        <v>7</v>
      </c>
      <c r="AD196" s="366" t="s">
        <v>7</v>
      </c>
      <c r="AE196" s="366" t="s">
        <v>7</v>
      </c>
      <c r="AF196" s="366" t="s">
        <v>7</v>
      </c>
      <c r="AG196" s="366" t="s">
        <v>7</v>
      </c>
      <c r="AH196" s="366" t="s">
        <v>7</v>
      </c>
      <c r="AI196" s="366" t="s">
        <v>7</v>
      </c>
      <c r="AJ196" s="366" t="s">
        <v>7</v>
      </c>
      <c r="AK196" s="366" t="s">
        <v>7</v>
      </c>
      <c r="AL196" s="366" t="s">
        <v>7</v>
      </c>
      <c r="AM196" s="366" t="s">
        <v>7</v>
      </c>
      <c r="AN196" s="366" t="s">
        <v>7</v>
      </c>
      <c r="AO196" s="366" t="s">
        <v>7</v>
      </c>
      <c r="AP196" s="366" t="s">
        <v>7</v>
      </c>
      <c r="AQ196" s="366" t="s">
        <v>7</v>
      </c>
      <c r="AR196" s="366" t="s">
        <v>7</v>
      </c>
      <c r="AS196" s="366" t="s">
        <v>7</v>
      </c>
      <c r="AT196" s="366" t="s">
        <v>7</v>
      </c>
      <c r="AU196" s="366" t="s">
        <v>7</v>
      </c>
      <c r="AV196" s="366" t="s">
        <v>7</v>
      </c>
      <c r="AW196" s="366" t="s">
        <v>7</v>
      </c>
      <c r="AX196" s="366" t="s">
        <v>7</v>
      </c>
      <c r="AY196" s="366" t="s">
        <v>7</v>
      </c>
      <c r="AZ196" s="366" t="s">
        <v>7</v>
      </c>
      <c r="BA196" s="366" t="s">
        <v>7</v>
      </c>
      <c r="BB196" s="366" t="s">
        <v>7</v>
      </c>
      <c r="BC196" s="366" t="s">
        <v>7</v>
      </c>
      <c r="BD196" s="366" t="s">
        <v>7</v>
      </c>
      <c r="BE196" s="366" t="s">
        <v>7</v>
      </c>
      <c r="BF196" s="366" t="s">
        <v>7</v>
      </c>
      <c r="BG196" s="366" t="s">
        <v>7</v>
      </c>
      <c r="BH196" s="366" t="s">
        <v>7</v>
      </c>
      <c r="BI196" s="366" t="s">
        <v>7</v>
      </c>
      <c r="BJ196" s="366" t="s">
        <v>7</v>
      </c>
      <c r="BK196" s="366" t="s">
        <v>7</v>
      </c>
      <c r="BL196" s="366" t="s">
        <v>7</v>
      </c>
      <c r="BM196" s="139">
        <f t="shared" si="30"/>
        <v>191</v>
      </c>
      <c r="BN196" s="199" t="str">
        <f t="shared" ca="1" si="24"/>
        <v>x</v>
      </c>
      <c r="BO196" s="199" t="str">
        <f t="shared" ca="1" si="25"/>
        <v>x</v>
      </c>
      <c r="BQ196" s="282" t="str">
        <f t="shared" si="31"/>
        <v>x</v>
      </c>
      <c r="BR196" s="282" t="str">
        <f t="shared" si="26"/>
        <v>x</v>
      </c>
      <c r="BS196" s="283" t="str">
        <f t="shared" ca="1" si="27"/>
        <v>x</v>
      </c>
      <c r="BT196" s="278" t="str">
        <f t="shared" si="23"/>
        <v>x</v>
      </c>
      <c r="BU196" s="278" t="str">
        <f t="shared" ca="1" si="28"/>
        <v>x</v>
      </c>
      <c r="BV196" s="278" t="str">
        <f t="shared" si="29"/>
        <v>x</v>
      </c>
    </row>
    <row r="197" spans="1:74" ht="13.5" thickBot="1" x14ac:dyDescent="0.25">
      <c r="A197" s="92" t="s">
        <v>70</v>
      </c>
      <c r="B197" s="128" t="s">
        <v>7</v>
      </c>
      <c r="C197" s="128" t="s">
        <v>7</v>
      </c>
      <c r="D197" s="375" t="s">
        <v>7</v>
      </c>
      <c r="E197" s="366" t="s">
        <v>7</v>
      </c>
      <c r="F197" s="366" t="s">
        <v>7</v>
      </c>
      <c r="G197" s="366" t="s">
        <v>7</v>
      </c>
      <c r="H197" s="366" t="s">
        <v>7</v>
      </c>
      <c r="I197" s="366" t="s">
        <v>7</v>
      </c>
      <c r="J197" s="366" t="s">
        <v>7</v>
      </c>
      <c r="K197" s="366" t="s">
        <v>7</v>
      </c>
      <c r="L197" s="366" t="s">
        <v>7</v>
      </c>
      <c r="M197" s="366" t="s">
        <v>7</v>
      </c>
      <c r="N197" s="366" t="s">
        <v>7</v>
      </c>
      <c r="O197" s="366" t="s">
        <v>7</v>
      </c>
      <c r="P197" s="366" t="s">
        <v>7</v>
      </c>
      <c r="Q197" s="366" t="s">
        <v>7</v>
      </c>
      <c r="R197" s="366" t="s">
        <v>7</v>
      </c>
      <c r="S197" s="366" t="s">
        <v>7</v>
      </c>
      <c r="T197" s="366" t="s">
        <v>7</v>
      </c>
      <c r="U197" s="366" t="s">
        <v>7</v>
      </c>
      <c r="V197" s="366" t="s">
        <v>7</v>
      </c>
      <c r="W197" s="366" t="s">
        <v>7</v>
      </c>
      <c r="X197" s="366" t="s">
        <v>7</v>
      </c>
      <c r="Y197" s="366" t="s">
        <v>7</v>
      </c>
      <c r="Z197" s="366" t="s">
        <v>7</v>
      </c>
      <c r="AA197" s="366" t="s">
        <v>7</v>
      </c>
      <c r="AB197" s="366" t="s">
        <v>7</v>
      </c>
      <c r="AC197" s="366" t="s">
        <v>7</v>
      </c>
      <c r="AD197" s="366" t="s">
        <v>7</v>
      </c>
      <c r="AE197" s="366" t="s">
        <v>7</v>
      </c>
      <c r="AF197" s="366" t="s">
        <v>7</v>
      </c>
      <c r="AG197" s="366" t="s">
        <v>7</v>
      </c>
      <c r="AH197" s="366" t="s">
        <v>7</v>
      </c>
      <c r="AI197" s="366" t="s">
        <v>7</v>
      </c>
      <c r="AJ197" s="366" t="s">
        <v>7</v>
      </c>
      <c r="AK197" s="366" t="s">
        <v>7</v>
      </c>
      <c r="AL197" s="366" t="s">
        <v>7</v>
      </c>
      <c r="AM197" s="366" t="s">
        <v>7</v>
      </c>
      <c r="AN197" s="366" t="s">
        <v>7</v>
      </c>
      <c r="AO197" s="366" t="s">
        <v>7</v>
      </c>
      <c r="AP197" s="366" t="s">
        <v>7</v>
      </c>
      <c r="AQ197" s="366" t="s">
        <v>7</v>
      </c>
      <c r="AR197" s="366" t="s">
        <v>7</v>
      </c>
      <c r="AS197" s="366" t="s">
        <v>7</v>
      </c>
      <c r="AT197" s="366" t="s">
        <v>7</v>
      </c>
      <c r="AU197" s="366" t="s">
        <v>7</v>
      </c>
      <c r="AV197" s="366" t="s">
        <v>7</v>
      </c>
      <c r="AW197" s="366" t="s">
        <v>7</v>
      </c>
      <c r="AX197" s="366" t="s">
        <v>7</v>
      </c>
      <c r="AY197" s="366" t="s">
        <v>7</v>
      </c>
      <c r="AZ197" s="366" t="s">
        <v>7</v>
      </c>
      <c r="BA197" s="366" t="s">
        <v>7</v>
      </c>
      <c r="BB197" s="366" t="s">
        <v>7</v>
      </c>
      <c r="BC197" s="366" t="s">
        <v>7</v>
      </c>
      <c r="BD197" s="366" t="s">
        <v>7</v>
      </c>
      <c r="BE197" s="366" t="s">
        <v>7</v>
      </c>
      <c r="BF197" s="366" t="s">
        <v>7</v>
      </c>
      <c r="BG197" s="366" t="s">
        <v>7</v>
      </c>
      <c r="BH197" s="366" t="s">
        <v>7</v>
      </c>
      <c r="BI197" s="366" t="s">
        <v>7</v>
      </c>
      <c r="BJ197" s="366" t="s">
        <v>7</v>
      </c>
      <c r="BK197" s="366" t="s">
        <v>7</v>
      </c>
      <c r="BL197" s="366" t="s">
        <v>7</v>
      </c>
      <c r="BM197" s="139">
        <f t="shared" si="30"/>
        <v>192</v>
      </c>
      <c r="BN197" s="199" t="str">
        <f t="shared" ca="1" si="24"/>
        <v>x</v>
      </c>
      <c r="BO197" s="199" t="str">
        <f t="shared" ca="1" si="25"/>
        <v>x</v>
      </c>
      <c r="BQ197" s="282" t="str">
        <f t="shared" si="31"/>
        <v>x</v>
      </c>
      <c r="BR197" s="282" t="str">
        <f t="shared" si="26"/>
        <v>x</v>
      </c>
      <c r="BS197" s="283" t="str">
        <f t="shared" ca="1" si="27"/>
        <v>x</v>
      </c>
      <c r="BT197" s="278" t="str">
        <f>IF(COUNT(E197:BL197) = 0, "x", COUNT(E197:BL197) - COUNTIF(E197:BL197,MAX(E197:BL197)) + 1)</f>
        <v>x</v>
      </c>
      <c r="BU197" s="278" t="str">
        <f t="shared" ca="1" si="28"/>
        <v>x</v>
      </c>
      <c r="BV197" s="278" t="str">
        <f t="shared" si="29"/>
        <v>x</v>
      </c>
    </row>
    <row r="198" spans="1:74" ht="13.5" thickBot="1" x14ac:dyDescent="0.25">
      <c r="A198" s="92" t="s">
        <v>70</v>
      </c>
      <c r="B198" s="128" t="s">
        <v>7</v>
      </c>
      <c r="C198" s="128" t="s">
        <v>7</v>
      </c>
      <c r="D198" s="375" t="s">
        <v>7</v>
      </c>
      <c r="E198" s="366" t="s">
        <v>7</v>
      </c>
      <c r="F198" s="366" t="s">
        <v>7</v>
      </c>
      <c r="G198" s="366" t="s">
        <v>7</v>
      </c>
      <c r="H198" s="366" t="s">
        <v>7</v>
      </c>
      <c r="I198" s="366" t="s">
        <v>7</v>
      </c>
      <c r="J198" s="366" t="s">
        <v>7</v>
      </c>
      <c r="K198" s="366" t="s">
        <v>7</v>
      </c>
      <c r="L198" s="366" t="s">
        <v>7</v>
      </c>
      <c r="M198" s="366" t="s">
        <v>7</v>
      </c>
      <c r="N198" s="366" t="s">
        <v>7</v>
      </c>
      <c r="O198" s="366" t="s">
        <v>7</v>
      </c>
      <c r="P198" s="366" t="s">
        <v>7</v>
      </c>
      <c r="Q198" s="366" t="s">
        <v>7</v>
      </c>
      <c r="R198" s="366" t="s">
        <v>7</v>
      </c>
      <c r="S198" s="366" t="s">
        <v>7</v>
      </c>
      <c r="T198" s="366" t="s">
        <v>7</v>
      </c>
      <c r="U198" s="366" t="s">
        <v>7</v>
      </c>
      <c r="V198" s="366" t="s">
        <v>7</v>
      </c>
      <c r="W198" s="366" t="s">
        <v>7</v>
      </c>
      <c r="X198" s="366" t="s">
        <v>7</v>
      </c>
      <c r="Y198" s="366" t="s">
        <v>7</v>
      </c>
      <c r="Z198" s="366" t="s">
        <v>7</v>
      </c>
      <c r="AA198" s="366" t="s">
        <v>7</v>
      </c>
      <c r="AB198" s="366" t="s">
        <v>7</v>
      </c>
      <c r="AC198" s="366" t="s">
        <v>7</v>
      </c>
      <c r="AD198" s="366" t="s">
        <v>7</v>
      </c>
      <c r="AE198" s="366" t="s">
        <v>7</v>
      </c>
      <c r="AF198" s="366" t="s">
        <v>7</v>
      </c>
      <c r="AG198" s="366" t="s">
        <v>7</v>
      </c>
      <c r="AH198" s="366" t="s">
        <v>7</v>
      </c>
      <c r="AI198" s="366" t="s">
        <v>7</v>
      </c>
      <c r="AJ198" s="366" t="s">
        <v>7</v>
      </c>
      <c r="AK198" s="366" t="s">
        <v>7</v>
      </c>
      <c r="AL198" s="366" t="s">
        <v>7</v>
      </c>
      <c r="AM198" s="366" t="s">
        <v>7</v>
      </c>
      <c r="AN198" s="366" t="s">
        <v>7</v>
      </c>
      <c r="AO198" s="366" t="s">
        <v>7</v>
      </c>
      <c r="AP198" s="366" t="s">
        <v>7</v>
      </c>
      <c r="AQ198" s="366" t="s">
        <v>7</v>
      </c>
      <c r="AR198" s="366" t="s">
        <v>7</v>
      </c>
      <c r="AS198" s="366" t="s">
        <v>7</v>
      </c>
      <c r="AT198" s="366" t="s">
        <v>7</v>
      </c>
      <c r="AU198" s="366" t="s">
        <v>7</v>
      </c>
      <c r="AV198" s="366" t="s">
        <v>7</v>
      </c>
      <c r="AW198" s="366" t="s">
        <v>7</v>
      </c>
      <c r="AX198" s="366" t="s">
        <v>7</v>
      </c>
      <c r="AY198" s="366" t="s">
        <v>7</v>
      </c>
      <c r="AZ198" s="366" t="s">
        <v>7</v>
      </c>
      <c r="BA198" s="366" t="s">
        <v>7</v>
      </c>
      <c r="BB198" s="366" t="s">
        <v>7</v>
      </c>
      <c r="BC198" s="366" t="s">
        <v>7</v>
      </c>
      <c r="BD198" s="366" t="s">
        <v>7</v>
      </c>
      <c r="BE198" s="366" t="s">
        <v>7</v>
      </c>
      <c r="BF198" s="366" t="s">
        <v>7</v>
      </c>
      <c r="BG198" s="366" t="s">
        <v>7</v>
      </c>
      <c r="BH198" s="366" t="s">
        <v>7</v>
      </c>
      <c r="BI198" s="366" t="s">
        <v>7</v>
      </c>
      <c r="BJ198" s="366" t="s">
        <v>7</v>
      </c>
      <c r="BK198" s="366" t="s">
        <v>7</v>
      </c>
      <c r="BL198" s="366" t="s">
        <v>7</v>
      </c>
      <c r="BM198" s="139">
        <f t="shared" si="30"/>
        <v>193</v>
      </c>
      <c r="BN198" s="199" t="str">
        <f ca="1">IF(ISNUMBER($BM$4), OFFSET($E$5,$BM198,$BN$4 - 1), "PV(n)")</f>
        <v>x</v>
      </c>
      <c r="BO198" s="199" t="str">
        <f ca="1">IF(ISNUMBER($BM$4), OFFSET($E$5,$BM198,$BO$4 - 1), "PV(n+1)")</f>
        <v>x</v>
      </c>
      <c r="BQ198" s="282" t="str">
        <f t="shared" si="31"/>
        <v>x</v>
      </c>
      <c r="BR198" s="282" t="str">
        <f>IF(COUNT(E198:BL198) = 0, "x",1 + COUNTIF(E198:BL198,"= 0"))</f>
        <v>x</v>
      </c>
      <c r="BS198" s="283" t="str">
        <f ca="1">IF(ISNUMBER(B198),IF(B198 &lt; OFFSET($D$4, 0,BR198),"OK","Fault"), "x")</f>
        <v>x</v>
      </c>
      <c r="BT198" s="278" t="str">
        <f>IF(COUNT(E198:BL198) = 0, "x", COUNT(E198:BL198) - COUNTIF(E198:BL198,MAX(E198:BL198)) + 1)</f>
        <v>x</v>
      </c>
      <c r="BU198" s="278" t="str">
        <f ca="1">IF(ISNUMBER(C198),IF(BV198="OK",IF(AND(C198&lt;=OFFSET($D$4,0,BT198), C198 &gt; OFFSET($D$4,0, BT198 - 1)),"OK","Fault"),"Fault"),"x")</f>
        <v>x</v>
      </c>
      <c r="BV198" s="278" t="str">
        <f>IF(ISNUMBER(C198),IF(MAX(E198:BL198)&lt;&gt;BQ198,"PVe&lt;&gt; PV","OK"), "x")</f>
        <v>x</v>
      </c>
    </row>
    <row r="199" spans="1:74" ht="13.5" thickBot="1" x14ac:dyDescent="0.25">
      <c r="A199" s="92" t="s">
        <v>70</v>
      </c>
      <c r="B199" s="128" t="s">
        <v>7</v>
      </c>
      <c r="C199" s="128" t="s">
        <v>7</v>
      </c>
      <c r="D199" s="375" t="s">
        <v>7</v>
      </c>
      <c r="E199" s="366" t="s">
        <v>7</v>
      </c>
      <c r="F199" s="366" t="s">
        <v>7</v>
      </c>
      <c r="G199" s="366" t="s">
        <v>7</v>
      </c>
      <c r="H199" s="366" t="s">
        <v>7</v>
      </c>
      <c r="I199" s="366" t="s">
        <v>7</v>
      </c>
      <c r="J199" s="366" t="s">
        <v>7</v>
      </c>
      <c r="K199" s="366" t="s">
        <v>7</v>
      </c>
      <c r="L199" s="366" t="s">
        <v>7</v>
      </c>
      <c r="M199" s="366" t="s">
        <v>7</v>
      </c>
      <c r="N199" s="366" t="s">
        <v>7</v>
      </c>
      <c r="O199" s="366" t="s">
        <v>7</v>
      </c>
      <c r="P199" s="366" t="s">
        <v>7</v>
      </c>
      <c r="Q199" s="366" t="s">
        <v>7</v>
      </c>
      <c r="R199" s="366" t="s">
        <v>7</v>
      </c>
      <c r="S199" s="366" t="s">
        <v>7</v>
      </c>
      <c r="T199" s="366" t="s">
        <v>7</v>
      </c>
      <c r="U199" s="366" t="s">
        <v>7</v>
      </c>
      <c r="V199" s="366" t="s">
        <v>7</v>
      </c>
      <c r="W199" s="366" t="s">
        <v>7</v>
      </c>
      <c r="X199" s="366" t="s">
        <v>7</v>
      </c>
      <c r="Y199" s="366" t="s">
        <v>7</v>
      </c>
      <c r="Z199" s="366" t="s">
        <v>7</v>
      </c>
      <c r="AA199" s="366" t="s">
        <v>7</v>
      </c>
      <c r="AB199" s="366" t="s">
        <v>7</v>
      </c>
      <c r="AC199" s="366" t="s">
        <v>7</v>
      </c>
      <c r="AD199" s="366" t="s">
        <v>7</v>
      </c>
      <c r="AE199" s="366" t="s">
        <v>7</v>
      </c>
      <c r="AF199" s="366" t="s">
        <v>7</v>
      </c>
      <c r="AG199" s="366" t="s">
        <v>7</v>
      </c>
      <c r="AH199" s="366" t="s">
        <v>7</v>
      </c>
      <c r="AI199" s="366" t="s">
        <v>7</v>
      </c>
      <c r="AJ199" s="366" t="s">
        <v>7</v>
      </c>
      <c r="AK199" s="366" t="s">
        <v>7</v>
      </c>
      <c r="AL199" s="366" t="s">
        <v>7</v>
      </c>
      <c r="AM199" s="366" t="s">
        <v>7</v>
      </c>
      <c r="AN199" s="366" t="s">
        <v>7</v>
      </c>
      <c r="AO199" s="366" t="s">
        <v>7</v>
      </c>
      <c r="AP199" s="366" t="s">
        <v>7</v>
      </c>
      <c r="AQ199" s="366" t="s">
        <v>7</v>
      </c>
      <c r="AR199" s="366" t="s">
        <v>7</v>
      </c>
      <c r="AS199" s="366" t="s">
        <v>7</v>
      </c>
      <c r="AT199" s="366" t="s">
        <v>7</v>
      </c>
      <c r="AU199" s="366" t="s">
        <v>7</v>
      </c>
      <c r="AV199" s="366" t="s">
        <v>7</v>
      </c>
      <c r="AW199" s="366" t="s">
        <v>7</v>
      </c>
      <c r="AX199" s="366" t="s">
        <v>7</v>
      </c>
      <c r="AY199" s="366" t="s">
        <v>7</v>
      </c>
      <c r="AZ199" s="366" t="s">
        <v>7</v>
      </c>
      <c r="BA199" s="366" t="s">
        <v>7</v>
      </c>
      <c r="BB199" s="366" t="s">
        <v>7</v>
      </c>
      <c r="BC199" s="366" t="s">
        <v>7</v>
      </c>
      <c r="BD199" s="366" t="s">
        <v>7</v>
      </c>
      <c r="BE199" s="366" t="s">
        <v>7</v>
      </c>
      <c r="BF199" s="366" t="s">
        <v>7</v>
      </c>
      <c r="BG199" s="366" t="s">
        <v>7</v>
      </c>
      <c r="BH199" s="366" t="s">
        <v>7</v>
      </c>
      <c r="BI199" s="366" t="s">
        <v>7</v>
      </c>
      <c r="BJ199" s="366" t="s">
        <v>7</v>
      </c>
      <c r="BK199" s="366" t="s">
        <v>7</v>
      </c>
      <c r="BL199" s="366" t="s">
        <v>7</v>
      </c>
      <c r="BM199" s="139">
        <f xml:space="preserve"> BM198 + 1</f>
        <v>194</v>
      </c>
      <c r="BN199" s="199" t="str">
        <f ca="1">IF(ISNUMBER($BM$4), OFFSET($E$5,$BM199,$BN$4 - 1), "PV(n)")</f>
        <v>x</v>
      </c>
      <c r="BO199" s="199" t="str">
        <f ca="1">IF(ISNUMBER($BM$4), OFFSET($E$5,$BM199,$BO$4 - 1), "PV(n+1)")</f>
        <v>x</v>
      </c>
      <c r="BQ199" s="282" t="str">
        <f t="shared" si="31"/>
        <v>x</v>
      </c>
      <c r="BR199" s="282" t="str">
        <f>IF(COUNT(E199:BL199) = 0, "x",1 + COUNTIF(E199:BL199,"= 0"))</f>
        <v>x</v>
      </c>
      <c r="BS199" s="283" t="str">
        <f ca="1">IF(ISNUMBER(B199),IF(B199 &lt; OFFSET($D$4, 0,BR199),"OK","Fault"), "x")</f>
        <v>x</v>
      </c>
      <c r="BT199" s="278" t="str">
        <f>IF(COUNT(E199:BL199) = 0, "x", COUNT(E199:BL199) - COUNTIF(E199:BL199,MAX(E199:BL199)) + 1)</f>
        <v>x</v>
      </c>
      <c r="BU199" s="278" t="str">
        <f ca="1">IF(ISNUMBER(C199),IF(BV199="OK",IF(AND(C199&lt;=OFFSET($D$4,0,BT199), C199 &gt; OFFSET($D$4,0, BT199 - 1)),"OK","Fault"),"Fault"),"x")</f>
        <v>x</v>
      </c>
      <c r="BV199" s="278" t="str">
        <f>IF(ISNUMBER(C199),IF(MAX(E199:BL199)&lt;&gt;BQ199,"PVe&lt;&gt; PV","OK"), "x")</f>
        <v>x</v>
      </c>
    </row>
    <row r="200" spans="1:74" ht="13.5" thickBot="1" x14ac:dyDescent="0.25">
      <c r="A200" s="92" t="s">
        <v>70</v>
      </c>
      <c r="B200" s="128" t="s">
        <v>7</v>
      </c>
      <c r="C200" s="128" t="s">
        <v>7</v>
      </c>
      <c r="D200" s="375" t="s">
        <v>7</v>
      </c>
      <c r="E200" s="366" t="s">
        <v>7</v>
      </c>
      <c r="F200" s="366" t="s">
        <v>7</v>
      </c>
      <c r="G200" s="366" t="s">
        <v>7</v>
      </c>
      <c r="H200" s="366" t="s">
        <v>7</v>
      </c>
      <c r="I200" s="366" t="s">
        <v>7</v>
      </c>
      <c r="J200" s="366" t="s">
        <v>7</v>
      </c>
      <c r="K200" s="366" t="s">
        <v>7</v>
      </c>
      <c r="L200" s="366" t="s">
        <v>7</v>
      </c>
      <c r="M200" s="366" t="s">
        <v>7</v>
      </c>
      <c r="N200" s="366" t="s">
        <v>7</v>
      </c>
      <c r="O200" s="366" t="s">
        <v>7</v>
      </c>
      <c r="P200" s="366" t="s">
        <v>7</v>
      </c>
      <c r="Q200" s="366" t="s">
        <v>7</v>
      </c>
      <c r="R200" s="366" t="s">
        <v>7</v>
      </c>
      <c r="S200" s="366" t="s">
        <v>7</v>
      </c>
      <c r="T200" s="366" t="s">
        <v>7</v>
      </c>
      <c r="U200" s="366" t="s">
        <v>7</v>
      </c>
      <c r="V200" s="366" t="s">
        <v>7</v>
      </c>
      <c r="W200" s="366" t="s">
        <v>7</v>
      </c>
      <c r="X200" s="366" t="s">
        <v>7</v>
      </c>
      <c r="Y200" s="366" t="s">
        <v>7</v>
      </c>
      <c r="Z200" s="366" t="s">
        <v>7</v>
      </c>
      <c r="AA200" s="366" t="s">
        <v>7</v>
      </c>
      <c r="AB200" s="366" t="s">
        <v>7</v>
      </c>
      <c r="AC200" s="366" t="s">
        <v>7</v>
      </c>
      <c r="AD200" s="366" t="s">
        <v>7</v>
      </c>
      <c r="AE200" s="366" t="s">
        <v>7</v>
      </c>
      <c r="AF200" s="366" t="s">
        <v>7</v>
      </c>
      <c r="AG200" s="366" t="s">
        <v>7</v>
      </c>
      <c r="AH200" s="366" t="s">
        <v>7</v>
      </c>
      <c r="AI200" s="366" t="s">
        <v>7</v>
      </c>
      <c r="AJ200" s="366" t="s">
        <v>7</v>
      </c>
      <c r="AK200" s="366" t="s">
        <v>7</v>
      </c>
      <c r="AL200" s="366" t="s">
        <v>7</v>
      </c>
      <c r="AM200" s="366" t="s">
        <v>7</v>
      </c>
      <c r="AN200" s="366" t="s">
        <v>7</v>
      </c>
      <c r="AO200" s="366" t="s">
        <v>7</v>
      </c>
      <c r="AP200" s="366" t="s">
        <v>7</v>
      </c>
      <c r="AQ200" s="366" t="s">
        <v>7</v>
      </c>
      <c r="AR200" s="366" t="s">
        <v>7</v>
      </c>
      <c r="AS200" s="366" t="s">
        <v>7</v>
      </c>
      <c r="AT200" s="366" t="s">
        <v>7</v>
      </c>
      <c r="AU200" s="366" t="s">
        <v>7</v>
      </c>
      <c r="AV200" s="366" t="s">
        <v>7</v>
      </c>
      <c r="AW200" s="366" t="s">
        <v>7</v>
      </c>
      <c r="AX200" s="366" t="s">
        <v>7</v>
      </c>
      <c r="AY200" s="366" t="s">
        <v>7</v>
      </c>
      <c r="AZ200" s="366" t="s">
        <v>7</v>
      </c>
      <c r="BA200" s="366" t="s">
        <v>7</v>
      </c>
      <c r="BB200" s="366" t="s">
        <v>7</v>
      </c>
      <c r="BC200" s="366" t="s">
        <v>7</v>
      </c>
      <c r="BD200" s="366" t="s">
        <v>7</v>
      </c>
      <c r="BE200" s="366" t="s">
        <v>7</v>
      </c>
      <c r="BF200" s="366" t="s">
        <v>7</v>
      </c>
      <c r="BG200" s="366" t="s">
        <v>7</v>
      </c>
      <c r="BH200" s="366" t="s">
        <v>7</v>
      </c>
      <c r="BI200" s="366" t="s">
        <v>7</v>
      </c>
      <c r="BJ200" s="366" t="s">
        <v>7</v>
      </c>
      <c r="BK200" s="366" t="s">
        <v>7</v>
      </c>
      <c r="BL200" s="366" t="s">
        <v>7</v>
      </c>
      <c r="BM200" s="139">
        <f xml:space="preserve"> BM199 + 1</f>
        <v>195</v>
      </c>
      <c r="BN200" s="199" t="str">
        <f ca="1">IF(ISNUMBER($BM$4), OFFSET($E$5,$BM200,$BN$4 - 1), "PV(n)")</f>
        <v>x</v>
      </c>
      <c r="BO200" s="199" t="str">
        <f ca="1">IF(ISNUMBER($BM$4), OFFSET($E$5,$BM200,$BO$4 - 1), "PV(n+1)")</f>
        <v>x</v>
      </c>
      <c r="BQ200" s="282" t="str">
        <f t="shared" si="31"/>
        <v>x</v>
      </c>
      <c r="BR200" s="282" t="str">
        <f>IF(COUNT(E200:BL200) = 0, "x",1 + COUNTIF(E200:BL200,"= 0"))</f>
        <v>x</v>
      </c>
      <c r="BS200" s="283" t="str">
        <f ca="1">IF(ISNUMBER(B200),IF(B200 &lt; OFFSET($D$4, 0,BR200),"OK","Fault"), "x")</f>
        <v>x</v>
      </c>
      <c r="BT200" s="278" t="str">
        <f>IF(COUNT(E200:BL200) = 0, "x", COUNT(E200:BL200) - COUNTIF(E200:BL200,MAX(E200:BL200)) + 1)</f>
        <v>x</v>
      </c>
      <c r="BU200" s="278" t="str">
        <f ca="1">IF(ISNUMBER(C200),IF(BV200="OK",IF(AND(C200&lt;=OFFSET($D$4,0,BT200), C200 &gt; OFFSET($D$4,0, BT200 - 1)),"OK","Fault"),"Fault"),"x")</f>
        <v>x</v>
      </c>
      <c r="BV200" s="278" t="str">
        <f>IF(ISNUMBER(C200),IF(MAX(E200:BL200)&lt;&gt;BQ200,"PVe&lt;&gt; PV","OK"), "x")</f>
        <v>x</v>
      </c>
    </row>
    <row r="201" spans="1:74" ht="13.5" thickBot="1" x14ac:dyDescent="0.25">
      <c r="A201" s="92" t="s">
        <v>70</v>
      </c>
      <c r="B201" s="128" t="s">
        <v>7</v>
      </c>
      <c r="C201" s="128" t="s">
        <v>7</v>
      </c>
      <c r="D201" s="375" t="s">
        <v>7</v>
      </c>
      <c r="E201" s="367" t="s">
        <v>7</v>
      </c>
      <c r="F201" s="367" t="s">
        <v>7</v>
      </c>
      <c r="G201" s="367" t="s">
        <v>7</v>
      </c>
      <c r="H201" s="367" t="s">
        <v>7</v>
      </c>
      <c r="I201" s="367" t="s">
        <v>7</v>
      </c>
      <c r="J201" s="367" t="s">
        <v>7</v>
      </c>
      <c r="K201" s="367" t="s">
        <v>7</v>
      </c>
      <c r="L201" s="367" t="s">
        <v>7</v>
      </c>
      <c r="M201" s="367" t="s">
        <v>7</v>
      </c>
      <c r="N201" s="367" t="s">
        <v>7</v>
      </c>
      <c r="O201" s="367" t="s">
        <v>7</v>
      </c>
      <c r="P201" s="367" t="s">
        <v>7</v>
      </c>
      <c r="Q201" s="367" t="s">
        <v>7</v>
      </c>
      <c r="R201" s="367" t="s">
        <v>7</v>
      </c>
      <c r="S201" s="367" t="s">
        <v>7</v>
      </c>
      <c r="T201" s="367" t="s">
        <v>7</v>
      </c>
      <c r="U201" s="367" t="s">
        <v>7</v>
      </c>
      <c r="V201" s="367" t="s">
        <v>7</v>
      </c>
      <c r="W201" s="367" t="s">
        <v>7</v>
      </c>
      <c r="X201" s="367" t="s">
        <v>7</v>
      </c>
      <c r="Y201" s="367" t="s">
        <v>7</v>
      </c>
      <c r="Z201" s="367" t="s">
        <v>7</v>
      </c>
      <c r="AA201" s="367" t="s">
        <v>7</v>
      </c>
      <c r="AB201" s="367" t="s">
        <v>7</v>
      </c>
      <c r="AC201" s="367" t="s">
        <v>7</v>
      </c>
      <c r="AD201" s="367" t="s">
        <v>7</v>
      </c>
      <c r="AE201" s="367" t="s">
        <v>7</v>
      </c>
      <c r="AF201" s="367" t="s">
        <v>7</v>
      </c>
      <c r="AG201" s="367" t="s">
        <v>7</v>
      </c>
      <c r="AH201" s="367" t="s">
        <v>7</v>
      </c>
      <c r="AI201" s="367" t="s">
        <v>7</v>
      </c>
      <c r="AJ201" s="367" t="s">
        <v>7</v>
      </c>
      <c r="AK201" s="367" t="s">
        <v>7</v>
      </c>
      <c r="AL201" s="367" t="s">
        <v>7</v>
      </c>
      <c r="AM201" s="367" t="s">
        <v>7</v>
      </c>
      <c r="AN201" s="367" t="s">
        <v>7</v>
      </c>
      <c r="AO201" s="367" t="s">
        <v>7</v>
      </c>
      <c r="AP201" s="367" t="s">
        <v>7</v>
      </c>
      <c r="AQ201" s="367" t="s">
        <v>7</v>
      </c>
      <c r="AR201" s="367" t="s">
        <v>7</v>
      </c>
      <c r="AS201" s="367" t="s">
        <v>7</v>
      </c>
      <c r="AT201" s="367" t="s">
        <v>7</v>
      </c>
      <c r="AU201" s="367" t="s">
        <v>7</v>
      </c>
      <c r="AV201" s="367" t="s">
        <v>7</v>
      </c>
      <c r="AW201" s="367" t="s">
        <v>7</v>
      </c>
      <c r="AX201" s="367" t="s">
        <v>7</v>
      </c>
      <c r="AY201" s="367" t="s">
        <v>7</v>
      </c>
      <c r="AZ201" s="367" t="s">
        <v>7</v>
      </c>
      <c r="BA201" s="367" t="s">
        <v>7</v>
      </c>
      <c r="BB201" s="367" t="s">
        <v>7</v>
      </c>
      <c r="BC201" s="367" t="s">
        <v>7</v>
      </c>
      <c r="BD201" s="367" t="s">
        <v>7</v>
      </c>
      <c r="BE201" s="367" t="s">
        <v>7</v>
      </c>
      <c r="BF201" s="367" t="s">
        <v>7</v>
      </c>
      <c r="BG201" s="367" t="s">
        <v>7</v>
      </c>
      <c r="BH201" s="367" t="s">
        <v>7</v>
      </c>
      <c r="BI201" s="367" t="s">
        <v>7</v>
      </c>
      <c r="BJ201" s="367" t="s">
        <v>7</v>
      </c>
      <c r="BK201" s="367" t="s">
        <v>7</v>
      </c>
      <c r="BL201" s="367" t="s">
        <v>7</v>
      </c>
      <c r="BM201" s="139">
        <f xml:space="preserve"> BM200 + 1</f>
        <v>196</v>
      </c>
      <c r="BN201" s="199" t="str">
        <f ca="1">IF(ISNUMBER($BM$4), OFFSET($E$5,$BM201,$BN$4 - 1), "PV(n)")</f>
        <v>x</v>
      </c>
      <c r="BO201" s="199" t="str">
        <f ca="1">IF(ISNUMBER($BM$4), OFFSET($E$5,$BM201,$BO$4 - 1), "PV(n+1)")</f>
        <v>x</v>
      </c>
      <c r="BQ201" s="282" t="str">
        <f t="shared" si="31"/>
        <v>x</v>
      </c>
      <c r="BR201" s="282" t="str">
        <f>IF(COUNT(E201:BL201) = 0, "x",1 + COUNTIF(E201:BL201,"= 0"))</f>
        <v>x</v>
      </c>
      <c r="BS201" s="283" t="str">
        <f ca="1">IF(ISNUMBER(B201),IF(B201 &lt; OFFSET($D$4, 0,BR201),"OK","Fault"), "x")</f>
        <v>x</v>
      </c>
      <c r="BT201" s="278" t="str">
        <f>IF(COUNT(E201:BL201) = 0, "x", COUNT(E201:BL201) - COUNTIF(E201:BL201,MAX(E201:BL201)) + 1)</f>
        <v>x</v>
      </c>
      <c r="BU201" s="278" t="str">
        <f ca="1">IF(ISNUMBER(C201),IF(BV201="OK",IF(AND(C201&lt;=OFFSET($D$4,0,BT201), C201 &gt; OFFSET($D$4,0, BT201 - 1)),"OK","Fault"),"Fault"),"x")</f>
        <v>x</v>
      </c>
      <c r="BV201" s="278" t="str">
        <f>IF(ISNUMBER(C201),IF(MAX(E201:BL201)&lt;&gt;BQ201,"PVe&lt;&gt; PV","OK"), "x")</f>
        <v>x</v>
      </c>
    </row>
    <row r="202" spans="1:74" ht="13.5" thickBot="1" x14ac:dyDescent="0.25">
      <c r="BJ202" s="91"/>
      <c r="BK202" s="91"/>
      <c r="BL202" s="91"/>
    </row>
    <row r="203" spans="1:74" ht="16.5" thickBot="1" x14ac:dyDescent="0.3">
      <c r="B203" s="185" t="s">
        <v>226</v>
      </c>
      <c r="C203" s="186"/>
      <c r="D203" s="187"/>
      <c r="E203" s="368">
        <f>IF(COUNT(E$5:E$200) &gt; 0, IF(SUM(E$5:E$200) = 0, IF(MIN($B$5:$B$200) = $BX$3, 0,"x"), SUM(E$5:E$200)), "")</f>
        <v>5</v>
      </c>
      <c r="F203" s="368">
        <f t="shared" ref="F203:BL203" si="32">IF(COUNT(F$5:F$200) &gt; 0, IF(SUM(F$5:F$200) = 0, IF(MIN($B$5:$B$200) = $BX$3, 0,"x"), SUM(F$5:F$200)), "")</f>
        <v>10</v>
      </c>
      <c r="G203" s="368">
        <f t="shared" si="32"/>
        <v>45</v>
      </c>
      <c r="H203" s="368">
        <f t="shared" si="32"/>
        <v>75</v>
      </c>
      <c r="I203" s="368">
        <f t="shared" si="32"/>
        <v>115</v>
      </c>
      <c r="J203" s="368">
        <f t="shared" si="32"/>
        <v>140</v>
      </c>
      <c r="K203" s="368">
        <f t="shared" si="32"/>
        <v>160</v>
      </c>
      <c r="L203" s="368">
        <f t="shared" si="32"/>
        <v>170</v>
      </c>
      <c r="M203" s="368">
        <f t="shared" si="32"/>
        <v>180</v>
      </c>
      <c r="N203" s="368">
        <f t="shared" si="32"/>
        <v>185</v>
      </c>
      <c r="O203" s="368" t="str">
        <f t="shared" si="32"/>
        <v/>
      </c>
      <c r="P203" s="368" t="str">
        <f t="shared" si="32"/>
        <v/>
      </c>
      <c r="Q203" s="368" t="str">
        <f t="shared" si="32"/>
        <v/>
      </c>
      <c r="R203" s="368" t="str">
        <f t="shared" si="32"/>
        <v/>
      </c>
      <c r="S203" s="368" t="str">
        <f t="shared" si="32"/>
        <v/>
      </c>
      <c r="T203" s="368" t="str">
        <f t="shared" si="32"/>
        <v/>
      </c>
      <c r="U203" s="368" t="str">
        <f t="shared" si="32"/>
        <v/>
      </c>
      <c r="V203" s="368" t="str">
        <f t="shared" si="32"/>
        <v/>
      </c>
      <c r="W203" s="368" t="str">
        <f t="shared" si="32"/>
        <v/>
      </c>
      <c r="X203" s="368" t="str">
        <f t="shared" si="32"/>
        <v/>
      </c>
      <c r="Y203" s="368" t="str">
        <f t="shared" si="32"/>
        <v/>
      </c>
      <c r="Z203" s="368" t="str">
        <f t="shared" si="32"/>
        <v/>
      </c>
      <c r="AA203" s="368" t="str">
        <f t="shared" si="32"/>
        <v/>
      </c>
      <c r="AB203" s="368" t="str">
        <f t="shared" si="32"/>
        <v/>
      </c>
      <c r="AC203" s="368" t="str">
        <f t="shared" si="32"/>
        <v/>
      </c>
      <c r="AD203" s="368" t="str">
        <f t="shared" si="32"/>
        <v/>
      </c>
      <c r="AE203" s="368" t="str">
        <f t="shared" si="32"/>
        <v/>
      </c>
      <c r="AF203" s="368" t="str">
        <f t="shared" si="32"/>
        <v/>
      </c>
      <c r="AG203" s="368" t="str">
        <f t="shared" si="32"/>
        <v/>
      </c>
      <c r="AH203" s="368" t="str">
        <f t="shared" si="32"/>
        <v/>
      </c>
      <c r="AI203" s="368" t="str">
        <f t="shared" si="32"/>
        <v/>
      </c>
      <c r="AJ203" s="368" t="str">
        <f t="shared" si="32"/>
        <v/>
      </c>
      <c r="AK203" s="368" t="str">
        <f t="shared" si="32"/>
        <v/>
      </c>
      <c r="AL203" s="368" t="str">
        <f t="shared" si="32"/>
        <v/>
      </c>
      <c r="AM203" s="368" t="str">
        <f t="shared" si="32"/>
        <v/>
      </c>
      <c r="AN203" s="368" t="str">
        <f t="shared" si="32"/>
        <v/>
      </c>
      <c r="AO203" s="368" t="str">
        <f t="shared" si="32"/>
        <v/>
      </c>
      <c r="AP203" s="368" t="str">
        <f t="shared" si="32"/>
        <v/>
      </c>
      <c r="AQ203" s="368" t="str">
        <f t="shared" si="32"/>
        <v/>
      </c>
      <c r="AR203" s="368" t="str">
        <f t="shared" si="32"/>
        <v/>
      </c>
      <c r="AS203" s="368" t="str">
        <f t="shared" si="32"/>
        <v/>
      </c>
      <c r="AT203" s="368" t="str">
        <f t="shared" si="32"/>
        <v/>
      </c>
      <c r="AU203" s="368" t="str">
        <f t="shared" si="32"/>
        <v/>
      </c>
      <c r="AV203" s="368" t="str">
        <f t="shared" si="32"/>
        <v/>
      </c>
      <c r="AW203" s="368" t="str">
        <f t="shared" si="32"/>
        <v/>
      </c>
      <c r="AX203" s="368" t="str">
        <f t="shared" si="32"/>
        <v/>
      </c>
      <c r="AY203" s="368" t="str">
        <f t="shared" si="32"/>
        <v/>
      </c>
      <c r="AZ203" s="368" t="str">
        <f t="shared" si="32"/>
        <v/>
      </c>
      <c r="BA203" s="368" t="str">
        <f t="shared" si="32"/>
        <v/>
      </c>
      <c r="BB203" s="368" t="str">
        <f t="shared" si="32"/>
        <v/>
      </c>
      <c r="BC203" s="368" t="str">
        <f t="shared" si="32"/>
        <v/>
      </c>
      <c r="BD203" s="368" t="str">
        <f t="shared" si="32"/>
        <v/>
      </c>
      <c r="BE203" s="368" t="str">
        <f t="shared" si="32"/>
        <v/>
      </c>
      <c r="BF203" s="368" t="str">
        <f t="shared" si="32"/>
        <v/>
      </c>
      <c r="BG203" s="368" t="str">
        <f t="shared" si="32"/>
        <v/>
      </c>
      <c r="BH203" s="368" t="str">
        <f t="shared" si="32"/>
        <v/>
      </c>
      <c r="BI203" s="368" t="str">
        <f t="shared" si="32"/>
        <v/>
      </c>
      <c r="BJ203" s="368" t="str">
        <f t="shared" si="32"/>
        <v/>
      </c>
      <c r="BK203" s="368" t="str">
        <f t="shared" si="32"/>
        <v/>
      </c>
      <c r="BL203" s="368" t="str">
        <f t="shared" si="32"/>
        <v/>
      </c>
      <c r="BQ203" s="284" t="s">
        <v>214</v>
      </c>
      <c r="BR203" s="285"/>
      <c r="BS203" s="286">
        <f ca="1">COUNTIF(BS5:BS201,"Fault")</f>
        <v>0</v>
      </c>
      <c r="BT203" s="287"/>
      <c r="BU203" s="286">
        <f ca="1">COUNTIF(BU5:BU201,"Fault")</f>
        <v>0</v>
      </c>
      <c r="BV203" s="288"/>
    </row>
    <row r="204" spans="1:74" x14ac:dyDescent="0.2">
      <c r="BJ204" s="91"/>
      <c r="BK204" s="91"/>
      <c r="BL204" s="91"/>
    </row>
  </sheetData>
  <sheetProtection selectLockedCells="1"/>
  <phoneticPr fontId="2"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A1:BT205"/>
  <sheetViews>
    <sheetView zoomScaleNormal="150" workbookViewId="0">
      <pane xSplit="3" ySplit="4" topLeftCell="D166" activePane="bottomRight" state="frozen"/>
      <selection pane="topRight" activeCell="D1" sqref="D1"/>
      <selection pane="bottomLeft" activeCell="A5" sqref="A5"/>
      <selection pane="bottomRight" activeCell="BM205" sqref="BM205"/>
    </sheetView>
  </sheetViews>
  <sheetFormatPr defaultRowHeight="12.75" x14ac:dyDescent="0.2"/>
  <cols>
    <col min="1" max="1" width="30.7109375" style="101" customWidth="1"/>
    <col min="2" max="2" width="18.140625" customWidth="1"/>
    <col min="3" max="3" width="18.28515625" customWidth="1"/>
    <col min="13" max="15" width="10.140625" bestFit="1" customWidth="1"/>
    <col min="65" max="65" width="9.140625" style="183"/>
    <col min="66" max="66" width="2.5703125" customWidth="1"/>
    <col min="72" max="72" width="10.85546875" customWidth="1"/>
  </cols>
  <sheetData>
    <row r="1" spans="1:72" ht="13.5" thickBot="1" x14ac:dyDescent="0.25">
      <c r="A1" s="96" t="s">
        <v>112</v>
      </c>
      <c r="BO1" s="291" t="s">
        <v>216</v>
      </c>
      <c r="BP1" s="292"/>
      <c r="BQ1" s="292"/>
      <c r="BR1" s="292"/>
      <c r="BS1" s="292"/>
      <c r="BT1" s="292"/>
    </row>
    <row r="2" spans="1:72" s="11" customFormat="1" ht="18.75" thickBot="1" x14ac:dyDescent="0.3">
      <c r="A2" s="97"/>
      <c r="B2" s="289" t="s">
        <v>215</v>
      </c>
      <c r="C2" s="290" t="str">
        <f ca="1" xml:space="preserve"> IF(OR(BQ203 &gt; 0,BS203 &gt; 0), "ENTRY FAULT", "DATA OK")</f>
        <v>DATA OK</v>
      </c>
      <c r="D2" s="36" t="s">
        <v>8</v>
      </c>
      <c r="E2" s="36"/>
      <c r="F2" s="36"/>
      <c r="G2" s="36"/>
      <c r="H2" s="36"/>
      <c r="I2" s="36"/>
      <c r="J2" s="36"/>
      <c r="K2" s="36"/>
      <c r="L2" s="36"/>
      <c r="M2" s="36"/>
      <c r="N2" s="36"/>
      <c r="O2" s="36"/>
      <c r="P2" s="36"/>
      <c r="Q2" s="36"/>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8"/>
      <c r="BL2" s="204"/>
      <c r="BM2" s="205" t="s">
        <v>137</v>
      </c>
      <c r="BO2" s="270" t="s">
        <v>207</v>
      </c>
      <c r="BP2" s="271"/>
      <c r="BQ2" s="272"/>
      <c r="BR2" s="273" t="s">
        <v>208</v>
      </c>
      <c r="BS2" s="274"/>
      <c r="BT2" s="274"/>
    </row>
    <row r="3" spans="1:72" x14ac:dyDescent="0.2">
      <c r="A3" s="98" t="s">
        <v>1</v>
      </c>
      <c r="B3" s="108" t="s">
        <v>5</v>
      </c>
      <c r="C3" s="109" t="s">
        <v>6</v>
      </c>
      <c r="D3" s="55">
        <v>1</v>
      </c>
      <c r="E3" s="56">
        <f t="shared" ref="E3:AJ3" si="0" xml:space="preserve"> D3 + 1</f>
        <v>2</v>
      </c>
      <c r="F3" s="56">
        <f t="shared" si="0"/>
        <v>3</v>
      </c>
      <c r="G3" s="56">
        <f t="shared" si="0"/>
        <v>4</v>
      </c>
      <c r="H3" s="56">
        <f t="shared" si="0"/>
        <v>5</v>
      </c>
      <c r="I3" s="56">
        <f t="shared" si="0"/>
        <v>6</v>
      </c>
      <c r="J3" s="56">
        <f t="shared" si="0"/>
        <v>7</v>
      </c>
      <c r="K3" s="56">
        <f t="shared" si="0"/>
        <v>8</v>
      </c>
      <c r="L3" s="56">
        <f t="shared" si="0"/>
        <v>9</v>
      </c>
      <c r="M3" s="56">
        <f t="shared" si="0"/>
        <v>10</v>
      </c>
      <c r="N3" s="56">
        <f t="shared" si="0"/>
        <v>11</v>
      </c>
      <c r="O3" s="56">
        <f t="shared" si="0"/>
        <v>12</v>
      </c>
      <c r="P3" s="56">
        <f t="shared" si="0"/>
        <v>13</v>
      </c>
      <c r="Q3" s="56">
        <f t="shared" si="0"/>
        <v>14</v>
      </c>
      <c r="R3" s="57">
        <f t="shared" si="0"/>
        <v>15</v>
      </c>
      <c r="S3" s="57">
        <f t="shared" si="0"/>
        <v>16</v>
      </c>
      <c r="T3" s="57">
        <f t="shared" si="0"/>
        <v>17</v>
      </c>
      <c r="U3" s="57">
        <f t="shared" si="0"/>
        <v>18</v>
      </c>
      <c r="V3" s="57">
        <f t="shared" si="0"/>
        <v>19</v>
      </c>
      <c r="W3" s="57">
        <f t="shared" si="0"/>
        <v>20</v>
      </c>
      <c r="X3" s="57">
        <f t="shared" si="0"/>
        <v>21</v>
      </c>
      <c r="Y3" s="57">
        <f t="shared" si="0"/>
        <v>22</v>
      </c>
      <c r="Z3" s="57">
        <f t="shared" si="0"/>
        <v>23</v>
      </c>
      <c r="AA3" s="57">
        <f t="shared" si="0"/>
        <v>24</v>
      </c>
      <c r="AB3" s="57">
        <f t="shared" si="0"/>
        <v>25</v>
      </c>
      <c r="AC3" s="57">
        <f t="shared" si="0"/>
        <v>26</v>
      </c>
      <c r="AD3" s="57">
        <f t="shared" si="0"/>
        <v>27</v>
      </c>
      <c r="AE3" s="57">
        <f t="shared" si="0"/>
        <v>28</v>
      </c>
      <c r="AF3" s="57">
        <f t="shared" si="0"/>
        <v>29</v>
      </c>
      <c r="AG3" s="57">
        <f t="shared" si="0"/>
        <v>30</v>
      </c>
      <c r="AH3" s="57">
        <f t="shared" si="0"/>
        <v>31</v>
      </c>
      <c r="AI3" s="57">
        <f t="shared" si="0"/>
        <v>32</v>
      </c>
      <c r="AJ3" s="57">
        <f t="shared" si="0"/>
        <v>33</v>
      </c>
      <c r="AK3" s="57">
        <f t="shared" ref="AK3:BK3" si="1" xml:space="preserve"> AJ3 + 1</f>
        <v>34</v>
      </c>
      <c r="AL3" s="57">
        <f t="shared" si="1"/>
        <v>35</v>
      </c>
      <c r="AM3" s="57">
        <f t="shared" si="1"/>
        <v>36</v>
      </c>
      <c r="AN3" s="57">
        <f t="shared" si="1"/>
        <v>37</v>
      </c>
      <c r="AO3" s="57">
        <f t="shared" si="1"/>
        <v>38</v>
      </c>
      <c r="AP3" s="57">
        <f t="shared" si="1"/>
        <v>39</v>
      </c>
      <c r="AQ3" s="57">
        <f t="shared" si="1"/>
        <v>40</v>
      </c>
      <c r="AR3" s="57">
        <f t="shared" si="1"/>
        <v>41</v>
      </c>
      <c r="AS3" s="57">
        <f t="shared" si="1"/>
        <v>42</v>
      </c>
      <c r="AT3" s="57">
        <f t="shared" si="1"/>
        <v>43</v>
      </c>
      <c r="AU3" s="57">
        <f t="shared" si="1"/>
        <v>44</v>
      </c>
      <c r="AV3" s="57">
        <f t="shared" si="1"/>
        <v>45</v>
      </c>
      <c r="AW3" s="57">
        <f t="shared" si="1"/>
        <v>46</v>
      </c>
      <c r="AX3" s="57">
        <f t="shared" si="1"/>
        <v>47</v>
      </c>
      <c r="AY3" s="57">
        <f t="shared" si="1"/>
        <v>48</v>
      </c>
      <c r="AZ3" s="57">
        <f t="shared" si="1"/>
        <v>49</v>
      </c>
      <c r="BA3" s="57">
        <f t="shared" si="1"/>
        <v>50</v>
      </c>
      <c r="BB3" s="57">
        <f t="shared" si="1"/>
        <v>51</v>
      </c>
      <c r="BC3" s="57">
        <f t="shared" si="1"/>
        <v>52</v>
      </c>
      <c r="BD3" s="57">
        <f t="shared" si="1"/>
        <v>53</v>
      </c>
      <c r="BE3" s="57">
        <f t="shared" si="1"/>
        <v>54</v>
      </c>
      <c r="BF3" s="57">
        <f t="shared" si="1"/>
        <v>55</v>
      </c>
      <c r="BG3" s="57">
        <f t="shared" si="1"/>
        <v>56</v>
      </c>
      <c r="BH3" s="57">
        <f t="shared" si="1"/>
        <v>57</v>
      </c>
      <c r="BI3" s="57">
        <f t="shared" si="1"/>
        <v>58</v>
      </c>
      <c r="BJ3" s="57">
        <f t="shared" si="1"/>
        <v>59</v>
      </c>
      <c r="BK3" s="58">
        <f t="shared" si="1"/>
        <v>60</v>
      </c>
      <c r="BL3" s="206"/>
      <c r="BM3" s="207">
        <f>'Data &amp; P-Factor'!$E$19</f>
        <v>9</v>
      </c>
      <c r="BO3" s="275"/>
      <c r="BP3" s="275" t="s">
        <v>209</v>
      </c>
      <c r="BQ3" s="276" t="s">
        <v>210</v>
      </c>
      <c r="BR3" s="277" t="s">
        <v>211</v>
      </c>
      <c r="BS3" s="277" t="s">
        <v>212</v>
      </c>
      <c r="BT3" s="278"/>
    </row>
    <row r="4" spans="1:72" ht="13.5" thickBot="1" x14ac:dyDescent="0.25">
      <c r="A4" s="99"/>
      <c r="B4" s="341">
        <v>38368</v>
      </c>
      <c r="C4" s="309"/>
      <c r="D4" s="131">
        <v>38383</v>
      </c>
      <c r="E4" s="131">
        <v>38411</v>
      </c>
      <c r="F4" s="131">
        <v>38442</v>
      </c>
      <c r="G4" s="131">
        <v>38472</v>
      </c>
      <c r="H4" s="131">
        <v>38503</v>
      </c>
      <c r="I4" s="131">
        <v>38533</v>
      </c>
      <c r="J4" s="131">
        <v>38564</v>
      </c>
      <c r="K4" s="131">
        <v>38595</v>
      </c>
      <c r="L4" s="131">
        <v>38625</v>
      </c>
      <c r="M4" s="131">
        <v>38656</v>
      </c>
      <c r="N4" s="131">
        <v>38686</v>
      </c>
      <c r="O4" s="131">
        <v>38717</v>
      </c>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89"/>
      <c r="AO4" s="89"/>
      <c r="AP4" s="89"/>
      <c r="AQ4" s="89"/>
      <c r="AR4" s="89"/>
      <c r="AS4" s="89"/>
      <c r="AT4" s="89"/>
      <c r="AU4" s="89"/>
      <c r="AV4" s="89"/>
      <c r="AW4" s="89"/>
      <c r="AX4" s="89"/>
      <c r="AY4" s="89"/>
      <c r="AZ4" s="89"/>
      <c r="BA4" s="89"/>
      <c r="BB4" s="89"/>
      <c r="BC4" s="89"/>
      <c r="BD4" s="89"/>
      <c r="BE4" s="89"/>
      <c r="BF4" s="89"/>
      <c r="BG4" s="89"/>
      <c r="BH4" s="89"/>
      <c r="BI4" s="89"/>
      <c r="BJ4" s="89"/>
      <c r="BK4" s="90"/>
      <c r="BL4" s="206"/>
      <c r="BM4" s="211" t="s">
        <v>147</v>
      </c>
      <c r="BO4" s="279" t="s">
        <v>3</v>
      </c>
      <c r="BP4" s="279" t="s">
        <v>124</v>
      </c>
      <c r="BQ4" s="280" t="s">
        <v>124</v>
      </c>
      <c r="BR4" s="281" t="s">
        <v>124</v>
      </c>
      <c r="BS4" s="281" t="s">
        <v>124</v>
      </c>
      <c r="BT4" s="281" t="s">
        <v>213</v>
      </c>
    </row>
    <row r="5" spans="1:72" ht="13.5" thickBot="1" x14ac:dyDescent="0.25">
      <c r="A5" s="100" t="str">
        <f>'Task PV @ PT'!A5</f>
        <v>#1</v>
      </c>
      <c r="B5" s="332">
        <v>38384</v>
      </c>
      <c r="C5" s="333">
        <v>38472</v>
      </c>
      <c r="D5" s="365">
        <v>0</v>
      </c>
      <c r="E5" s="365">
        <v>5</v>
      </c>
      <c r="F5" s="365">
        <v>10</v>
      </c>
      <c r="G5" s="365">
        <v>15</v>
      </c>
      <c r="H5" s="365">
        <v>15</v>
      </c>
      <c r="I5" s="365">
        <v>15</v>
      </c>
      <c r="J5" s="365">
        <v>15</v>
      </c>
      <c r="K5" s="365">
        <v>15</v>
      </c>
      <c r="L5" s="365">
        <v>15</v>
      </c>
      <c r="M5" s="366">
        <v>15</v>
      </c>
      <c r="N5" s="366">
        <v>15</v>
      </c>
      <c r="O5" s="366">
        <v>15</v>
      </c>
      <c r="P5" s="366" t="s">
        <v>7</v>
      </c>
      <c r="Q5" s="366" t="s">
        <v>7</v>
      </c>
      <c r="R5" s="366" t="s">
        <v>7</v>
      </c>
      <c r="S5" s="366" t="s">
        <v>7</v>
      </c>
      <c r="T5" s="366" t="s">
        <v>7</v>
      </c>
      <c r="U5" s="366" t="s">
        <v>7</v>
      </c>
      <c r="V5" s="366" t="s">
        <v>7</v>
      </c>
      <c r="W5" s="366" t="s">
        <v>7</v>
      </c>
      <c r="X5" s="366" t="s">
        <v>7</v>
      </c>
      <c r="Y5" s="366" t="s">
        <v>7</v>
      </c>
      <c r="Z5" s="366" t="s">
        <v>7</v>
      </c>
      <c r="AA5" s="366" t="s">
        <v>7</v>
      </c>
      <c r="AB5" s="366" t="s">
        <v>7</v>
      </c>
      <c r="AC5" s="366" t="s">
        <v>7</v>
      </c>
      <c r="AD5" s="366" t="s">
        <v>7</v>
      </c>
      <c r="AE5" s="366" t="s">
        <v>7</v>
      </c>
      <c r="AF5" s="366" t="s">
        <v>7</v>
      </c>
      <c r="AG5" s="366" t="s">
        <v>7</v>
      </c>
      <c r="AH5" s="366" t="s">
        <v>7</v>
      </c>
      <c r="AI5" s="366" t="s">
        <v>7</v>
      </c>
      <c r="AJ5" s="366" t="s">
        <v>7</v>
      </c>
      <c r="AK5" s="366" t="s">
        <v>7</v>
      </c>
      <c r="AL5" s="366" t="s">
        <v>7</v>
      </c>
      <c r="AM5" s="366" t="s">
        <v>7</v>
      </c>
      <c r="AN5" s="366" t="s">
        <v>7</v>
      </c>
      <c r="AO5" s="366" t="s">
        <v>7</v>
      </c>
      <c r="AP5" s="366" t="s">
        <v>7</v>
      </c>
      <c r="AQ5" s="366" t="s">
        <v>7</v>
      </c>
      <c r="AR5" s="366" t="s">
        <v>7</v>
      </c>
      <c r="AS5" s="366" t="s">
        <v>7</v>
      </c>
      <c r="AT5" s="366" t="s">
        <v>7</v>
      </c>
      <c r="AU5" s="366" t="s">
        <v>7</v>
      </c>
      <c r="AV5" s="366" t="s">
        <v>7</v>
      </c>
      <c r="AW5" s="366" t="s">
        <v>7</v>
      </c>
      <c r="AX5" s="366" t="s">
        <v>7</v>
      </c>
      <c r="AY5" s="366" t="s">
        <v>7</v>
      </c>
      <c r="AZ5" s="366" t="s">
        <v>7</v>
      </c>
      <c r="BA5" s="366" t="s">
        <v>7</v>
      </c>
      <c r="BB5" s="366" t="s">
        <v>7</v>
      </c>
      <c r="BC5" s="366" t="s">
        <v>7</v>
      </c>
      <c r="BD5" s="366" t="s">
        <v>7</v>
      </c>
      <c r="BE5" s="366" t="s">
        <v>7</v>
      </c>
      <c r="BF5" s="366" t="s">
        <v>7</v>
      </c>
      <c r="BG5" s="366" t="s">
        <v>7</v>
      </c>
      <c r="BH5" s="366" t="s">
        <v>7</v>
      </c>
      <c r="BI5" s="366" t="s">
        <v>7</v>
      </c>
      <c r="BJ5" s="366" t="s">
        <v>7</v>
      </c>
      <c r="BK5" s="91" t="s">
        <v>7</v>
      </c>
      <c r="BL5" s="121">
        <v>0</v>
      </c>
      <c r="BM5" s="208">
        <f ca="1">OFFSET($D$5,BL5,$BM$3 - 1)</f>
        <v>15</v>
      </c>
      <c r="BO5" s="282">
        <f>'Task PV @ PT'!D5</f>
        <v>15</v>
      </c>
      <c r="BP5" s="282">
        <f t="shared" ref="BP5:BP68" si="2">IF(COUNT(D5:BK5) = 0, "x",1 + COUNTIF(D5:BK5,"= 0"))</f>
        <v>2</v>
      </c>
      <c r="BQ5" s="283" t="str">
        <f t="shared" ref="BQ5:BQ68" ca="1" si="3">IF(ISNUMBER(B5),IF(B5 &lt; OFFSET($C$4, 0,BP5),"OK","Fault"), "x")</f>
        <v>OK</v>
      </c>
      <c r="BR5" s="278">
        <f t="shared" ref="BR5:BR13" si="4">IF(COUNT(D5:BK5) = 0, "x", COUNT(D5:BK5) - COUNTIF(D5:BK5,MAX(D5:BK5)) + 1)</f>
        <v>4</v>
      </c>
      <c r="BS5" s="278" t="str">
        <f ca="1">IF(ISNUMBER(C5),IF(BT5="OK",IF(AND(C5&lt;=OFFSET($C$4,0,BR5), C5 &gt; OFFSET($C$4,0, BR5 - 1)),"OK","Fault"),"Fault"),"x")</f>
        <v>OK</v>
      </c>
      <c r="BT5" s="278" t="str">
        <f>IF(ISNUMBER(C5),IF(MAX(D5:BK5)&lt;&gt;BO5,"EV&lt;&gt; PV","OK"), "x")</f>
        <v>OK</v>
      </c>
    </row>
    <row r="6" spans="1:72" ht="13.5" thickBot="1" x14ac:dyDescent="0.25">
      <c r="A6" s="100" t="str">
        <f>'Task PV @ PT'!A6</f>
        <v>#2</v>
      </c>
      <c r="B6" s="332">
        <v>38443</v>
      </c>
      <c r="C6" s="333">
        <v>38503</v>
      </c>
      <c r="D6" s="365">
        <v>0</v>
      </c>
      <c r="E6" s="365">
        <v>0</v>
      </c>
      <c r="F6" s="365">
        <v>0</v>
      </c>
      <c r="G6" s="365">
        <v>7</v>
      </c>
      <c r="H6" s="365">
        <v>10</v>
      </c>
      <c r="I6" s="365">
        <v>10</v>
      </c>
      <c r="J6" s="365">
        <v>10</v>
      </c>
      <c r="K6" s="365">
        <v>10</v>
      </c>
      <c r="L6" s="365">
        <v>10</v>
      </c>
      <c r="M6" s="366">
        <v>10</v>
      </c>
      <c r="N6" s="366">
        <v>10</v>
      </c>
      <c r="O6" s="366">
        <v>10</v>
      </c>
      <c r="P6" s="366" t="s">
        <v>7</v>
      </c>
      <c r="Q6" s="366" t="s">
        <v>7</v>
      </c>
      <c r="R6" s="366" t="s">
        <v>7</v>
      </c>
      <c r="S6" s="366" t="s">
        <v>7</v>
      </c>
      <c r="T6" s="366" t="s">
        <v>7</v>
      </c>
      <c r="U6" s="366" t="s">
        <v>7</v>
      </c>
      <c r="V6" s="366" t="s">
        <v>7</v>
      </c>
      <c r="W6" s="366" t="s">
        <v>7</v>
      </c>
      <c r="X6" s="366" t="s">
        <v>7</v>
      </c>
      <c r="Y6" s="366" t="s">
        <v>7</v>
      </c>
      <c r="Z6" s="366" t="s">
        <v>7</v>
      </c>
      <c r="AA6" s="366" t="s">
        <v>7</v>
      </c>
      <c r="AB6" s="366" t="s">
        <v>7</v>
      </c>
      <c r="AC6" s="366" t="s">
        <v>7</v>
      </c>
      <c r="AD6" s="366" t="s">
        <v>7</v>
      </c>
      <c r="AE6" s="366" t="s">
        <v>7</v>
      </c>
      <c r="AF6" s="366" t="s">
        <v>7</v>
      </c>
      <c r="AG6" s="366" t="s">
        <v>7</v>
      </c>
      <c r="AH6" s="366" t="s">
        <v>7</v>
      </c>
      <c r="AI6" s="366" t="s">
        <v>7</v>
      </c>
      <c r="AJ6" s="366" t="s">
        <v>7</v>
      </c>
      <c r="AK6" s="366" t="s">
        <v>7</v>
      </c>
      <c r="AL6" s="366" t="s">
        <v>7</v>
      </c>
      <c r="AM6" s="366" t="s">
        <v>7</v>
      </c>
      <c r="AN6" s="366" t="s">
        <v>7</v>
      </c>
      <c r="AO6" s="366" t="s">
        <v>7</v>
      </c>
      <c r="AP6" s="366" t="s">
        <v>7</v>
      </c>
      <c r="AQ6" s="366" t="s">
        <v>7</v>
      </c>
      <c r="AR6" s="366" t="s">
        <v>7</v>
      </c>
      <c r="AS6" s="366" t="s">
        <v>7</v>
      </c>
      <c r="AT6" s="366" t="s">
        <v>7</v>
      </c>
      <c r="AU6" s="366" t="s">
        <v>7</v>
      </c>
      <c r="AV6" s="366" t="s">
        <v>7</v>
      </c>
      <c r="AW6" s="366" t="s">
        <v>7</v>
      </c>
      <c r="AX6" s="366" t="s">
        <v>7</v>
      </c>
      <c r="AY6" s="366" t="s">
        <v>7</v>
      </c>
      <c r="AZ6" s="366" t="s">
        <v>7</v>
      </c>
      <c r="BA6" s="366" t="s">
        <v>7</v>
      </c>
      <c r="BB6" s="366" t="s">
        <v>7</v>
      </c>
      <c r="BC6" s="366" t="s">
        <v>7</v>
      </c>
      <c r="BD6" s="366" t="s">
        <v>7</v>
      </c>
      <c r="BE6" s="366" t="s">
        <v>7</v>
      </c>
      <c r="BF6" s="366" t="s">
        <v>7</v>
      </c>
      <c r="BG6" s="366" t="s">
        <v>7</v>
      </c>
      <c r="BH6" s="366" t="s">
        <v>7</v>
      </c>
      <c r="BI6" s="366" t="s">
        <v>7</v>
      </c>
      <c r="BJ6" s="366" t="s">
        <v>7</v>
      </c>
      <c r="BK6" s="91" t="s">
        <v>7</v>
      </c>
      <c r="BL6" s="121">
        <f xml:space="preserve"> BL5 + 1</f>
        <v>1</v>
      </c>
      <c r="BM6" s="208">
        <f t="shared" ref="BM6:BM69" ca="1" si="5">OFFSET($D$5,BL6,$BM$3 - 1)</f>
        <v>10</v>
      </c>
      <c r="BO6" s="282">
        <f>'Task PV @ PT'!D6</f>
        <v>10</v>
      </c>
      <c r="BP6" s="282">
        <f t="shared" si="2"/>
        <v>4</v>
      </c>
      <c r="BQ6" s="283" t="str">
        <f t="shared" ca="1" si="3"/>
        <v>OK</v>
      </c>
      <c r="BR6" s="278">
        <f t="shared" si="4"/>
        <v>5</v>
      </c>
      <c r="BS6" s="278" t="str">
        <f t="shared" ref="BS6:BS69" ca="1" si="6">IF(ISNUMBER(C6),IF(BT6="OK",IF(AND(C6&lt;=OFFSET($C$4,0,BR6), C6 &gt; OFFSET($C$4,0, BR6 - 1)),"OK","Fault"),"Fault"),"x")</f>
        <v>OK</v>
      </c>
      <c r="BT6" s="278" t="str">
        <f t="shared" ref="BT6:BT69" si="7">IF(ISNUMBER(C6),IF(MAX(D6:BK6)&lt;&gt;BO6,"EV&lt;&gt; PV","OK"), "x")</f>
        <v>OK</v>
      </c>
    </row>
    <row r="7" spans="1:72" ht="13.5" thickBot="1" x14ac:dyDescent="0.25">
      <c r="A7" s="100" t="str">
        <f>'Task PV @ PT'!A7</f>
        <v>#3</v>
      </c>
      <c r="B7" s="128">
        <v>38412</v>
      </c>
      <c r="C7" s="133">
        <v>38503</v>
      </c>
      <c r="D7" s="366">
        <v>0</v>
      </c>
      <c r="E7" s="366">
        <v>0</v>
      </c>
      <c r="F7" s="366">
        <v>10</v>
      </c>
      <c r="G7" s="366">
        <v>22</v>
      </c>
      <c r="H7" s="366">
        <v>30</v>
      </c>
      <c r="I7" s="366">
        <v>30</v>
      </c>
      <c r="J7" s="366">
        <v>30</v>
      </c>
      <c r="K7" s="366">
        <v>30</v>
      </c>
      <c r="L7" s="366">
        <v>30</v>
      </c>
      <c r="M7" s="366">
        <v>30</v>
      </c>
      <c r="N7" s="366">
        <v>30</v>
      </c>
      <c r="O7" s="366">
        <v>30</v>
      </c>
      <c r="P7" s="366" t="s">
        <v>7</v>
      </c>
      <c r="Q7" s="366" t="s">
        <v>7</v>
      </c>
      <c r="R7" s="366" t="s">
        <v>7</v>
      </c>
      <c r="S7" s="366" t="s">
        <v>7</v>
      </c>
      <c r="T7" s="366" t="s">
        <v>7</v>
      </c>
      <c r="U7" s="366" t="s">
        <v>7</v>
      </c>
      <c r="V7" s="366" t="s">
        <v>7</v>
      </c>
      <c r="W7" s="366" t="s">
        <v>7</v>
      </c>
      <c r="X7" s="366" t="s">
        <v>7</v>
      </c>
      <c r="Y7" s="366" t="s">
        <v>7</v>
      </c>
      <c r="Z7" s="366" t="s">
        <v>7</v>
      </c>
      <c r="AA7" s="366" t="s">
        <v>7</v>
      </c>
      <c r="AB7" s="366" t="s">
        <v>7</v>
      </c>
      <c r="AC7" s="366" t="s">
        <v>7</v>
      </c>
      <c r="AD7" s="366" t="s">
        <v>7</v>
      </c>
      <c r="AE7" s="366" t="s">
        <v>7</v>
      </c>
      <c r="AF7" s="366" t="s">
        <v>7</v>
      </c>
      <c r="AG7" s="366" t="s">
        <v>7</v>
      </c>
      <c r="AH7" s="366" t="s">
        <v>7</v>
      </c>
      <c r="AI7" s="366" t="s">
        <v>7</v>
      </c>
      <c r="AJ7" s="366" t="s">
        <v>7</v>
      </c>
      <c r="AK7" s="366" t="s">
        <v>7</v>
      </c>
      <c r="AL7" s="366" t="s">
        <v>7</v>
      </c>
      <c r="AM7" s="366" t="s">
        <v>7</v>
      </c>
      <c r="AN7" s="366" t="s">
        <v>7</v>
      </c>
      <c r="AO7" s="366" t="s">
        <v>7</v>
      </c>
      <c r="AP7" s="366" t="s">
        <v>7</v>
      </c>
      <c r="AQ7" s="366" t="s">
        <v>7</v>
      </c>
      <c r="AR7" s="366" t="s">
        <v>7</v>
      </c>
      <c r="AS7" s="366" t="s">
        <v>7</v>
      </c>
      <c r="AT7" s="366" t="s">
        <v>7</v>
      </c>
      <c r="AU7" s="366" t="s">
        <v>7</v>
      </c>
      <c r="AV7" s="366" t="s">
        <v>7</v>
      </c>
      <c r="AW7" s="366" t="s">
        <v>7</v>
      </c>
      <c r="AX7" s="366" t="s">
        <v>7</v>
      </c>
      <c r="AY7" s="366" t="s">
        <v>7</v>
      </c>
      <c r="AZ7" s="366" t="s">
        <v>7</v>
      </c>
      <c r="BA7" s="366" t="s">
        <v>7</v>
      </c>
      <c r="BB7" s="366" t="s">
        <v>7</v>
      </c>
      <c r="BC7" s="366" t="s">
        <v>7</v>
      </c>
      <c r="BD7" s="366" t="s">
        <v>7</v>
      </c>
      <c r="BE7" s="366" t="s">
        <v>7</v>
      </c>
      <c r="BF7" s="366" t="s">
        <v>7</v>
      </c>
      <c r="BG7" s="366" t="s">
        <v>7</v>
      </c>
      <c r="BH7" s="366" t="s">
        <v>7</v>
      </c>
      <c r="BI7" s="366" t="s">
        <v>7</v>
      </c>
      <c r="BJ7" s="366" t="s">
        <v>7</v>
      </c>
      <c r="BK7" s="91" t="s">
        <v>7</v>
      </c>
      <c r="BL7" s="121">
        <f t="shared" ref="BL7:BL70" si="8" xml:space="preserve"> BL6 + 1</f>
        <v>2</v>
      </c>
      <c r="BM7" s="208">
        <f t="shared" ca="1" si="5"/>
        <v>30</v>
      </c>
      <c r="BO7" s="282">
        <f>'Task PV @ PT'!D7</f>
        <v>30</v>
      </c>
      <c r="BP7" s="282">
        <f t="shared" si="2"/>
        <v>3</v>
      </c>
      <c r="BQ7" s="283" t="str">
        <f t="shared" ca="1" si="3"/>
        <v>OK</v>
      </c>
      <c r="BR7" s="278">
        <f t="shared" si="4"/>
        <v>5</v>
      </c>
      <c r="BS7" s="278" t="str">
        <f t="shared" ca="1" si="6"/>
        <v>OK</v>
      </c>
      <c r="BT7" s="278" t="str">
        <f t="shared" si="7"/>
        <v>OK</v>
      </c>
    </row>
    <row r="8" spans="1:72" ht="13.5" thickBot="1" x14ac:dyDescent="0.25">
      <c r="A8" s="100" t="str">
        <f>'Task PV @ PT'!A8</f>
        <v>#4</v>
      </c>
      <c r="B8" s="128">
        <v>38412</v>
      </c>
      <c r="C8" s="133">
        <v>38503</v>
      </c>
      <c r="D8" s="366">
        <v>0</v>
      </c>
      <c r="E8" s="366">
        <v>0</v>
      </c>
      <c r="F8" s="366">
        <v>5</v>
      </c>
      <c r="G8" s="366">
        <v>7</v>
      </c>
      <c r="H8" s="366">
        <v>10</v>
      </c>
      <c r="I8" s="366">
        <v>10</v>
      </c>
      <c r="J8" s="366">
        <v>10</v>
      </c>
      <c r="K8" s="366">
        <v>10</v>
      </c>
      <c r="L8" s="366">
        <v>10</v>
      </c>
      <c r="M8" s="366">
        <v>10</v>
      </c>
      <c r="N8" s="366">
        <v>10</v>
      </c>
      <c r="O8" s="366">
        <v>10</v>
      </c>
      <c r="P8" s="366" t="s">
        <v>7</v>
      </c>
      <c r="Q8" s="366" t="s">
        <v>7</v>
      </c>
      <c r="R8" s="366" t="s">
        <v>7</v>
      </c>
      <c r="S8" s="366" t="s">
        <v>7</v>
      </c>
      <c r="T8" s="366" t="s">
        <v>7</v>
      </c>
      <c r="U8" s="366" t="s">
        <v>7</v>
      </c>
      <c r="V8" s="366" t="s">
        <v>7</v>
      </c>
      <c r="W8" s="366" t="s">
        <v>7</v>
      </c>
      <c r="X8" s="366" t="s">
        <v>7</v>
      </c>
      <c r="Y8" s="366" t="s">
        <v>7</v>
      </c>
      <c r="Z8" s="366" t="s">
        <v>7</v>
      </c>
      <c r="AA8" s="366" t="s">
        <v>7</v>
      </c>
      <c r="AB8" s="366" t="s">
        <v>7</v>
      </c>
      <c r="AC8" s="366" t="s">
        <v>7</v>
      </c>
      <c r="AD8" s="366" t="s">
        <v>7</v>
      </c>
      <c r="AE8" s="366" t="s">
        <v>7</v>
      </c>
      <c r="AF8" s="366" t="s">
        <v>7</v>
      </c>
      <c r="AG8" s="366" t="s">
        <v>7</v>
      </c>
      <c r="AH8" s="366" t="s">
        <v>7</v>
      </c>
      <c r="AI8" s="366" t="s">
        <v>7</v>
      </c>
      <c r="AJ8" s="366" t="s">
        <v>7</v>
      </c>
      <c r="AK8" s="366" t="s">
        <v>7</v>
      </c>
      <c r="AL8" s="366" t="s">
        <v>7</v>
      </c>
      <c r="AM8" s="366" t="s">
        <v>7</v>
      </c>
      <c r="AN8" s="366" t="s">
        <v>7</v>
      </c>
      <c r="AO8" s="366" t="s">
        <v>7</v>
      </c>
      <c r="AP8" s="366" t="s">
        <v>7</v>
      </c>
      <c r="AQ8" s="366" t="s">
        <v>7</v>
      </c>
      <c r="AR8" s="366" t="s">
        <v>7</v>
      </c>
      <c r="AS8" s="366" t="s">
        <v>7</v>
      </c>
      <c r="AT8" s="366" t="s">
        <v>7</v>
      </c>
      <c r="AU8" s="366" t="s">
        <v>7</v>
      </c>
      <c r="AV8" s="366" t="s">
        <v>7</v>
      </c>
      <c r="AW8" s="366" t="s">
        <v>7</v>
      </c>
      <c r="AX8" s="366" t="s">
        <v>7</v>
      </c>
      <c r="AY8" s="366" t="s">
        <v>7</v>
      </c>
      <c r="AZ8" s="366" t="s">
        <v>7</v>
      </c>
      <c r="BA8" s="366" t="s">
        <v>7</v>
      </c>
      <c r="BB8" s="366" t="s">
        <v>7</v>
      </c>
      <c r="BC8" s="366" t="s">
        <v>7</v>
      </c>
      <c r="BD8" s="366" t="s">
        <v>7</v>
      </c>
      <c r="BE8" s="366" t="s">
        <v>7</v>
      </c>
      <c r="BF8" s="366" t="s">
        <v>7</v>
      </c>
      <c r="BG8" s="366" t="s">
        <v>7</v>
      </c>
      <c r="BH8" s="366" t="s">
        <v>7</v>
      </c>
      <c r="BI8" s="366" t="s">
        <v>7</v>
      </c>
      <c r="BJ8" s="366" t="s">
        <v>7</v>
      </c>
      <c r="BK8" s="91" t="s">
        <v>7</v>
      </c>
      <c r="BL8" s="121">
        <f t="shared" si="8"/>
        <v>3</v>
      </c>
      <c r="BM8" s="208">
        <f t="shared" ca="1" si="5"/>
        <v>10</v>
      </c>
      <c r="BO8" s="282">
        <f>'Task PV @ PT'!D8</f>
        <v>10</v>
      </c>
      <c r="BP8" s="282">
        <f t="shared" si="2"/>
        <v>3</v>
      </c>
      <c r="BQ8" s="283" t="str">
        <f t="shared" ca="1" si="3"/>
        <v>OK</v>
      </c>
      <c r="BR8" s="278">
        <f t="shared" si="4"/>
        <v>5</v>
      </c>
      <c r="BS8" s="278" t="str">
        <f t="shared" ca="1" si="6"/>
        <v>OK</v>
      </c>
      <c r="BT8" s="278" t="str">
        <f t="shared" si="7"/>
        <v>OK</v>
      </c>
    </row>
    <row r="9" spans="1:72" ht="13.5" thickBot="1" x14ac:dyDescent="0.25">
      <c r="A9" s="100" t="str">
        <f>'Task PV @ PT'!A9</f>
        <v>#5</v>
      </c>
      <c r="B9" s="128">
        <v>38443</v>
      </c>
      <c r="C9" s="133">
        <v>38564</v>
      </c>
      <c r="D9" s="366">
        <v>0</v>
      </c>
      <c r="E9" s="366">
        <v>0</v>
      </c>
      <c r="F9" s="366">
        <v>0</v>
      </c>
      <c r="G9" s="366">
        <v>5</v>
      </c>
      <c r="H9" s="366">
        <v>8</v>
      </c>
      <c r="I9" s="366">
        <v>13</v>
      </c>
      <c r="J9" s="366">
        <v>15</v>
      </c>
      <c r="K9" s="366">
        <v>15</v>
      </c>
      <c r="L9" s="366">
        <v>15</v>
      </c>
      <c r="M9" s="366">
        <v>15</v>
      </c>
      <c r="N9" s="366">
        <v>15</v>
      </c>
      <c r="O9" s="366">
        <v>15</v>
      </c>
      <c r="P9" s="366" t="s">
        <v>7</v>
      </c>
      <c r="Q9" s="366" t="s">
        <v>7</v>
      </c>
      <c r="R9" s="366" t="s">
        <v>7</v>
      </c>
      <c r="S9" s="366" t="s">
        <v>7</v>
      </c>
      <c r="T9" s="366" t="s">
        <v>7</v>
      </c>
      <c r="U9" s="366" t="s">
        <v>7</v>
      </c>
      <c r="V9" s="366" t="s">
        <v>7</v>
      </c>
      <c r="W9" s="366" t="s">
        <v>7</v>
      </c>
      <c r="X9" s="366" t="s">
        <v>7</v>
      </c>
      <c r="Y9" s="366" t="s">
        <v>7</v>
      </c>
      <c r="Z9" s="366" t="s">
        <v>7</v>
      </c>
      <c r="AA9" s="366" t="s">
        <v>7</v>
      </c>
      <c r="AB9" s="366" t="s">
        <v>7</v>
      </c>
      <c r="AC9" s="366" t="s">
        <v>7</v>
      </c>
      <c r="AD9" s="366" t="s">
        <v>7</v>
      </c>
      <c r="AE9" s="366" t="s">
        <v>7</v>
      </c>
      <c r="AF9" s="366" t="s">
        <v>7</v>
      </c>
      <c r="AG9" s="366" t="s">
        <v>7</v>
      </c>
      <c r="AH9" s="366" t="s">
        <v>7</v>
      </c>
      <c r="AI9" s="366" t="s">
        <v>7</v>
      </c>
      <c r="AJ9" s="366" t="s">
        <v>7</v>
      </c>
      <c r="AK9" s="366" t="s">
        <v>7</v>
      </c>
      <c r="AL9" s="366" t="s">
        <v>7</v>
      </c>
      <c r="AM9" s="366" t="s">
        <v>7</v>
      </c>
      <c r="AN9" s="366" t="s">
        <v>7</v>
      </c>
      <c r="AO9" s="366" t="s">
        <v>7</v>
      </c>
      <c r="AP9" s="366" t="s">
        <v>7</v>
      </c>
      <c r="AQ9" s="366" t="s">
        <v>7</v>
      </c>
      <c r="AR9" s="366" t="s">
        <v>7</v>
      </c>
      <c r="AS9" s="366" t="s">
        <v>7</v>
      </c>
      <c r="AT9" s="366" t="s">
        <v>7</v>
      </c>
      <c r="AU9" s="366" t="s">
        <v>7</v>
      </c>
      <c r="AV9" s="366" t="s">
        <v>7</v>
      </c>
      <c r="AW9" s="366" t="s">
        <v>7</v>
      </c>
      <c r="AX9" s="366" t="s">
        <v>7</v>
      </c>
      <c r="AY9" s="366" t="s">
        <v>7</v>
      </c>
      <c r="AZ9" s="366" t="s">
        <v>7</v>
      </c>
      <c r="BA9" s="366" t="s">
        <v>7</v>
      </c>
      <c r="BB9" s="366" t="s">
        <v>7</v>
      </c>
      <c r="BC9" s="366" t="s">
        <v>7</v>
      </c>
      <c r="BD9" s="366" t="s">
        <v>7</v>
      </c>
      <c r="BE9" s="366" t="s">
        <v>7</v>
      </c>
      <c r="BF9" s="366" t="s">
        <v>7</v>
      </c>
      <c r="BG9" s="366" t="s">
        <v>7</v>
      </c>
      <c r="BH9" s="366" t="s">
        <v>7</v>
      </c>
      <c r="BI9" s="366" t="s">
        <v>7</v>
      </c>
      <c r="BJ9" s="366" t="s">
        <v>7</v>
      </c>
      <c r="BK9" s="91" t="s">
        <v>7</v>
      </c>
      <c r="BL9" s="121">
        <f t="shared" si="8"/>
        <v>4</v>
      </c>
      <c r="BM9" s="208">
        <f t="shared" ca="1" si="5"/>
        <v>15</v>
      </c>
      <c r="BO9" s="282">
        <f>'Task PV @ PT'!D9</f>
        <v>15</v>
      </c>
      <c r="BP9" s="282">
        <f t="shared" si="2"/>
        <v>4</v>
      </c>
      <c r="BQ9" s="283" t="str">
        <f t="shared" ca="1" si="3"/>
        <v>OK</v>
      </c>
      <c r="BR9" s="278">
        <f t="shared" si="4"/>
        <v>7</v>
      </c>
      <c r="BS9" s="278" t="str">
        <f t="shared" ca="1" si="6"/>
        <v>OK</v>
      </c>
      <c r="BT9" s="278" t="str">
        <f t="shared" si="7"/>
        <v>OK</v>
      </c>
    </row>
    <row r="10" spans="1:72" ht="13.5" thickBot="1" x14ac:dyDescent="0.25">
      <c r="A10" s="100" t="str">
        <f>'Task PV @ PT'!A10</f>
        <v>#6</v>
      </c>
      <c r="B10" s="128">
        <v>38504</v>
      </c>
      <c r="C10" s="133">
        <v>38564</v>
      </c>
      <c r="D10" s="366">
        <v>0</v>
      </c>
      <c r="E10" s="366">
        <v>0</v>
      </c>
      <c r="F10" s="366">
        <v>0</v>
      </c>
      <c r="G10" s="366">
        <v>0</v>
      </c>
      <c r="H10" s="366">
        <v>0</v>
      </c>
      <c r="I10" s="366">
        <v>5</v>
      </c>
      <c r="J10" s="366">
        <v>10</v>
      </c>
      <c r="K10" s="366">
        <v>10</v>
      </c>
      <c r="L10" s="366">
        <v>10</v>
      </c>
      <c r="M10" s="366">
        <v>10</v>
      </c>
      <c r="N10" s="366">
        <v>10</v>
      </c>
      <c r="O10" s="366">
        <v>10</v>
      </c>
      <c r="P10" s="366" t="s">
        <v>7</v>
      </c>
      <c r="Q10" s="366" t="s">
        <v>7</v>
      </c>
      <c r="R10" s="366" t="s">
        <v>7</v>
      </c>
      <c r="S10" s="366" t="s">
        <v>7</v>
      </c>
      <c r="T10" s="366" t="s">
        <v>7</v>
      </c>
      <c r="U10" s="366" t="s">
        <v>7</v>
      </c>
      <c r="V10" s="366" t="s">
        <v>7</v>
      </c>
      <c r="W10" s="366" t="s">
        <v>7</v>
      </c>
      <c r="X10" s="366" t="s">
        <v>7</v>
      </c>
      <c r="Y10" s="366" t="s">
        <v>7</v>
      </c>
      <c r="Z10" s="366" t="s">
        <v>7</v>
      </c>
      <c r="AA10" s="366" t="s">
        <v>7</v>
      </c>
      <c r="AB10" s="366" t="s">
        <v>7</v>
      </c>
      <c r="AC10" s="366" t="s">
        <v>7</v>
      </c>
      <c r="AD10" s="366" t="s">
        <v>7</v>
      </c>
      <c r="AE10" s="366" t="s">
        <v>7</v>
      </c>
      <c r="AF10" s="366" t="s">
        <v>7</v>
      </c>
      <c r="AG10" s="366" t="s">
        <v>7</v>
      </c>
      <c r="AH10" s="366" t="s">
        <v>7</v>
      </c>
      <c r="AI10" s="366" t="s">
        <v>7</v>
      </c>
      <c r="AJ10" s="366" t="s">
        <v>7</v>
      </c>
      <c r="AK10" s="366" t="s">
        <v>7</v>
      </c>
      <c r="AL10" s="366" t="s">
        <v>7</v>
      </c>
      <c r="AM10" s="366" t="s">
        <v>7</v>
      </c>
      <c r="AN10" s="366" t="s">
        <v>7</v>
      </c>
      <c r="AO10" s="366" t="s">
        <v>7</v>
      </c>
      <c r="AP10" s="366" t="s">
        <v>7</v>
      </c>
      <c r="AQ10" s="366" t="s">
        <v>7</v>
      </c>
      <c r="AR10" s="366" t="s">
        <v>7</v>
      </c>
      <c r="AS10" s="366" t="s">
        <v>7</v>
      </c>
      <c r="AT10" s="366" t="s">
        <v>7</v>
      </c>
      <c r="AU10" s="366" t="s">
        <v>7</v>
      </c>
      <c r="AV10" s="366" t="s">
        <v>7</v>
      </c>
      <c r="AW10" s="366" t="s">
        <v>7</v>
      </c>
      <c r="AX10" s="366" t="s">
        <v>7</v>
      </c>
      <c r="AY10" s="366" t="s">
        <v>7</v>
      </c>
      <c r="AZ10" s="366" t="s">
        <v>7</v>
      </c>
      <c r="BA10" s="366" t="s">
        <v>7</v>
      </c>
      <c r="BB10" s="366" t="s">
        <v>7</v>
      </c>
      <c r="BC10" s="366" t="s">
        <v>7</v>
      </c>
      <c r="BD10" s="366" t="s">
        <v>7</v>
      </c>
      <c r="BE10" s="366" t="s">
        <v>7</v>
      </c>
      <c r="BF10" s="366" t="s">
        <v>7</v>
      </c>
      <c r="BG10" s="366" t="s">
        <v>7</v>
      </c>
      <c r="BH10" s="366" t="s">
        <v>7</v>
      </c>
      <c r="BI10" s="366" t="s">
        <v>7</v>
      </c>
      <c r="BJ10" s="366" t="s">
        <v>7</v>
      </c>
      <c r="BK10" s="91" t="s">
        <v>7</v>
      </c>
      <c r="BL10" s="121">
        <f t="shared" si="8"/>
        <v>5</v>
      </c>
      <c r="BM10" s="208">
        <f t="shared" ca="1" si="5"/>
        <v>10</v>
      </c>
      <c r="BO10" s="282">
        <f>'Task PV @ PT'!D10</f>
        <v>10</v>
      </c>
      <c r="BP10" s="282">
        <f t="shared" si="2"/>
        <v>6</v>
      </c>
      <c r="BQ10" s="283" t="str">
        <f t="shared" ca="1" si="3"/>
        <v>OK</v>
      </c>
      <c r="BR10" s="278">
        <f t="shared" si="4"/>
        <v>7</v>
      </c>
      <c r="BS10" s="278" t="str">
        <f t="shared" ca="1" si="6"/>
        <v>OK</v>
      </c>
      <c r="BT10" s="278" t="str">
        <f t="shared" si="7"/>
        <v>OK</v>
      </c>
    </row>
    <row r="11" spans="1:72" ht="13.5" thickBot="1" x14ac:dyDescent="0.25">
      <c r="A11" s="100" t="str">
        <f>'Task PV @ PT'!A11</f>
        <v>#7</v>
      </c>
      <c r="B11" s="128">
        <v>38443</v>
      </c>
      <c r="C11" s="133">
        <v>38625</v>
      </c>
      <c r="D11" s="366">
        <v>0</v>
      </c>
      <c r="E11" s="366">
        <v>0</v>
      </c>
      <c r="F11" s="366">
        <v>0</v>
      </c>
      <c r="G11" s="366">
        <v>10</v>
      </c>
      <c r="H11" s="366">
        <v>20</v>
      </c>
      <c r="I11" s="366">
        <v>30</v>
      </c>
      <c r="J11" s="366">
        <v>39</v>
      </c>
      <c r="K11" s="366">
        <v>46</v>
      </c>
      <c r="L11" s="366">
        <v>50</v>
      </c>
      <c r="M11" s="366">
        <v>50</v>
      </c>
      <c r="N11" s="366">
        <v>50</v>
      </c>
      <c r="O11" s="366">
        <v>50</v>
      </c>
      <c r="P11" s="366" t="s">
        <v>7</v>
      </c>
      <c r="Q11" s="366" t="s">
        <v>7</v>
      </c>
      <c r="R11" s="366" t="s">
        <v>7</v>
      </c>
      <c r="S11" s="366" t="s">
        <v>7</v>
      </c>
      <c r="T11" s="366" t="s">
        <v>7</v>
      </c>
      <c r="U11" s="366" t="s">
        <v>7</v>
      </c>
      <c r="V11" s="366" t="s">
        <v>7</v>
      </c>
      <c r="W11" s="366" t="s">
        <v>7</v>
      </c>
      <c r="X11" s="366" t="s">
        <v>7</v>
      </c>
      <c r="Y11" s="366" t="s">
        <v>7</v>
      </c>
      <c r="Z11" s="366" t="s">
        <v>7</v>
      </c>
      <c r="AA11" s="366" t="s">
        <v>7</v>
      </c>
      <c r="AB11" s="366" t="s">
        <v>7</v>
      </c>
      <c r="AC11" s="366" t="s">
        <v>7</v>
      </c>
      <c r="AD11" s="366" t="s">
        <v>7</v>
      </c>
      <c r="AE11" s="366" t="s">
        <v>7</v>
      </c>
      <c r="AF11" s="366" t="s">
        <v>7</v>
      </c>
      <c r="AG11" s="366" t="s">
        <v>7</v>
      </c>
      <c r="AH11" s="366" t="s">
        <v>7</v>
      </c>
      <c r="AI11" s="366" t="s">
        <v>7</v>
      </c>
      <c r="AJ11" s="366" t="s">
        <v>7</v>
      </c>
      <c r="AK11" s="366" t="s">
        <v>7</v>
      </c>
      <c r="AL11" s="366" t="s">
        <v>7</v>
      </c>
      <c r="AM11" s="366" t="s">
        <v>7</v>
      </c>
      <c r="AN11" s="366" t="s">
        <v>7</v>
      </c>
      <c r="AO11" s="366" t="s">
        <v>7</v>
      </c>
      <c r="AP11" s="366" t="s">
        <v>7</v>
      </c>
      <c r="AQ11" s="366" t="s">
        <v>7</v>
      </c>
      <c r="AR11" s="366" t="s">
        <v>7</v>
      </c>
      <c r="AS11" s="366" t="s">
        <v>7</v>
      </c>
      <c r="AT11" s="366" t="s">
        <v>7</v>
      </c>
      <c r="AU11" s="366" t="s">
        <v>7</v>
      </c>
      <c r="AV11" s="366" t="s">
        <v>7</v>
      </c>
      <c r="AW11" s="366" t="s">
        <v>7</v>
      </c>
      <c r="AX11" s="366" t="s">
        <v>7</v>
      </c>
      <c r="AY11" s="366" t="s">
        <v>7</v>
      </c>
      <c r="AZ11" s="366" t="s">
        <v>7</v>
      </c>
      <c r="BA11" s="366" t="s">
        <v>7</v>
      </c>
      <c r="BB11" s="366" t="s">
        <v>7</v>
      </c>
      <c r="BC11" s="366" t="s">
        <v>7</v>
      </c>
      <c r="BD11" s="366" t="s">
        <v>7</v>
      </c>
      <c r="BE11" s="366" t="s">
        <v>7</v>
      </c>
      <c r="BF11" s="366" t="s">
        <v>7</v>
      </c>
      <c r="BG11" s="366" t="s">
        <v>7</v>
      </c>
      <c r="BH11" s="366" t="s">
        <v>7</v>
      </c>
      <c r="BI11" s="366" t="s">
        <v>7</v>
      </c>
      <c r="BJ11" s="366" t="s">
        <v>7</v>
      </c>
      <c r="BK11" s="91" t="s">
        <v>7</v>
      </c>
      <c r="BL11" s="121">
        <f t="shared" si="8"/>
        <v>6</v>
      </c>
      <c r="BM11" s="208">
        <f t="shared" ca="1" si="5"/>
        <v>50</v>
      </c>
      <c r="BO11" s="282">
        <f>'Task PV @ PT'!D11</f>
        <v>50</v>
      </c>
      <c r="BP11" s="282">
        <f t="shared" si="2"/>
        <v>4</v>
      </c>
      <c r="BQ11" s="283" t="str">
        <f t="shared" ca="1" si="3"/>
        <v>OK</v>
      </c>
      <c r="BR11" s="278">
        <f t="shared" si="4"/>
        <v>9</v>
      </c>
      <c r="BS11" s="278" t="str">
        <f t="shared" ca="1" si="6"/>
        <v>OK</v>
      </c>
      <c r="BT11" s="278" t="str">
        <f t="shared" si="7"/>
        <v>OK</v>
      </c>
    </row>
    <row r="12" spans="1:72" ht="13.5" thickBot="1" x14ac:dyDescent="0.25">
      <c r="A12" s="100" t="str">
        <f>'Task PV @ PT'!A12</f>
        <v>#8</v>
      </c>
      <c r="B12" s="128">
        <v>38534</v>
      </c>
      <c r="C12" s="133">
        <v>38686</v>
      </c>
      <c r="D12" s="366">
        <v>0</v>
      </c>
      <c r="E12" s="366">
        <v>0</v>
      </c>
      <c r="F12" s="366">
        <v>0</v>
      </c>
      <c r="G12" s="366">
        <v>0</v>
      </c>
      <c r="H12" s="366">
        <v>0</v>
      </c>
      <c r="I12" s="366">
        <v>0</v>
      </c>
      <c r="J12" s="366">
        <v>4</v>
      </c>
      <c r="K12" s="366">
        <v>8</v>
      </c>
      <c r="L12" s="366">
        <v>13</v>
      </c>
      <c r="M12" s="366">
        <v>18</v>
      </c>
      <c r="N12" s="366">
        <v>20</v>
      </c>
      <c r="O12" s="366">
        <v>20</v>
      </c>
      <c r="P12" s="366" t="s">
        <v>7</v>
      </c>
      <c r="Q12" s="366" t="s">
        <v>7</v>
      </c>
      <c r="R12" s="366" t="s">
        <v>7</v>
      </c>
      <c r="S12" s="366" t="s">
        <v>7</v>
      </c>
      <c r="T12" s="366" t="s">
        <v>7</v>
      </c>
      <c r="U12" s="366" t="s">
        <v>7</v>
      </c>
      <c r="V12" s="366" t="s">
        <v>7</v>
      </c>
      <c r="W12" s="366" t="s">
        <v>7</v>
      </c>
      <c r="X12" s="366" t="s">
        <v>7</v>
      </c>
      <c r="Y12" s="366" t="s">
        <v>7</v>
      </c>
      <c r="Z12" s="366" t="s">
        <v>7</v>
      </c>
      <c r="AA12" s="366" t="s">
        <v>7</v>
      </c>
      <c r="AB12" s="366" t="s">
        <v>7</v>
      </c>
      <c r="AC12" s="366" t="s">
        <v>7</v>
      </c>
      <c r="AD12" s="366" t="s">
        <v>7</v>
      </c>
      <c r="AE12" s="366" t="s">
        <v>7</v>
      </c>
      <c r="AF12" s="366" t="s">
        <v>7</v>
      </c>
      <c r="AG12" s="366" t="s">
        <v>7</v>
      </c>
      <c r="AH12" s="366" t="s">
        <v>7</v>
      </c>
      <c r="AI12" s="366" t="s">
        <v>7</v>
      </c>
      <c r="AJ12" s="366" t="s">
        <v>7</v>
      </c>
      <c r="AK12" s="366" t="s">
        <v>7</v>
      </c>
      <c r="AL12" s="366" t="s">
        <v>7</v>
      </c>
      <c r="AM12" s="366" t="s">
        <v>7</v>
      </c>
      <c r="AN12" s="366" t="s">
        <v>7</v>
      </c>
      <c r="AO12" s="366" t="s">
        <v>7</v>
      </c>
      <c r="AP12" s="366" t="s">
        <v>7</v>
      </c>
      <c r="AQ12" s="366" t="s">
        <v>7</v>
      </c>
      <c r="AR12" s="366" t="s">
        <v>7</v>
      </c>
      <c r="AS12" s="366" t="s">
        <v>7</v>
      </c>
      <c r="AT12" s="366" t="s">
        <v>7</v>
      </c>
      <c r="AU12" s="366" t="s">
        <v>7</v>
      </c>
      <c r="AV12" s="366" t="s">
        <v>7</v>
      </c>
      <c r="AW12" s="366" t="s">
        <v>7</v>
      </c>
      <c r="AX12" s="366" t="s">
        <v>7</v>
      </c>
      <c r="AY12" s="366" t="s">
        <v>7</v>
      </c>
      <c r="AZ12" s="366" t="s">
        <v>7</v>
      </c>
      <c r="BA12" s="366" t="s">
        <v>7</v>
      </c>
      <c r="BB12" s="366" t="s">
        <v>7</v>
      </c>
      <c r="BC12" s="366" t="s">
        <v>7</v>
      </c>
      <c r="BD12" s="366" t="s">
        <v>7</v>
      </c>
      <c r="BE12" s="366" t="s">
        <v>7</v>
      </c>
      <c r="BF12" s="366" t="s">
        <v>7</v>
      </c>
      <c r="BG12" s="366" t="s">
        <v>7</v>
      </c>
      <c r="BH12" s="366" t="s">
        <v>7</v>
      </c>
      <c r="BI12" s="366" t="s">
        <v>7</v>
      </c>
      <c r="BJ12" s="366" t="s">
        <v>7</v>
      </c>
      <c r="BK12" s="91" t="s">
        <v>7</v>
      </c>
      <c r="BL12" s="121">
        <f t="shared" si="8"/>
        <v>7</v>
      </c>
      <c r="BM12" s="208">
        <f t="shared" ca="1" si="5"/>
        <v>13</v>
      </c>
      <c r="BO12" s="282">
        <f>'Task PV @ PT'!D12</f>
        <v>20</v>
      </c>
      <c r="BP12" s="282">
        <f t="shared" si="2"/>
        <v>7</v>
      </c>
      <c r="BQ12" s="283" t="str">
        <f t="shared" ca="1" si="3"/>
        <v>OK</v>
      </c>
      <c r="BR12" s="278">
        <f t="shared" si="4"/>
        <v>11</v>
      </c>
      <c r="BS12" s="278" t="str">
        <f t="shared" ca="1" si="6"/>
        <v>OK</v>
      </c>
      <c r="BT12" s="278" t="str">
        <f t="shared" si="7"/>
        <v>OK</v>
      </c>
    </row>
    <row r="13" spans="1:72" ht="13.5" thickBot="1" x14ac:dyDescent="0.25">
      <c r="A13" s="100" t="str">
        <f>'Task PV @ PT'!A13</f>
        <v>#9</v>
      </c>
      <c r="B13" s="128">
        <v>38596</v>
      </c>
      <c r="C13" s="133">
        <v>38686</v>
      </c>
      <c r="D13" s="366">
        <v>0</v>
      </c>
      <c r="E13" s="366">
        <v>0</v>
      </c>
      <c r="F13" s="366">
        <v>0</v>
      </c>
      <c r="G13" s="366">
        <v>0</v>
      </c>
      <c r="H13" s="366">
        <v>0</v>
      </c>
      <c r="I13" s="366">
        <v>0</v>
      </c>
      <c r="J13" s="366">
        <v>0</v>
      </c>
      <c r="K13" s="366">
        <v>0</v>
      </c>
      <c r="L13" s="366">
        <v>5</v>
      </c>
      <c r="M13" s="366">
        <v>10</v>
      </c>
      <c r="N13" s="366">
        <v>15</v>
      </c>
      <c r="O13" s="366">
        <v>15</v>
      </c>
      <c r="P13" s="366" t="s">
        <v>7</v>
      </c>
      <c r="Q13" s="366" t="s">
        <v>7</v>
      </c>
      <c r="R13" s="366" t="s">
        <v>7</v>
      </c>
      <c r="S13" s="366" t="s">
        <v>7</v>
      </c>
      <c r="T13" s="366" t="s">
        <v>7</v>
      </c>
      <c r="U13" s="366" t="s">
        <v>7</v>
      </c>
      <c r="V13" s="366" t="s">
        <v>7</v>
      </c>
      <c r="W13" s="366" t="s">
        <v>7</v>
      </c>
      <c r="X13" s="366" t="s">
        <v>7</v>
      </c>
      <c r="Y13" s="366" t="s">
        <v>7</v>
      </c>
      <c r="Z13" s="366" t="s">
        <v>7</v>
      </c>
      <c r="AA13" s="366" t="s">
        <v>7</v>
      </c>
      <c r="AB13" s="366" t="s">
        <v>7</v>
      </c>
      <c r="AC13" s="366" t="s">
        <v>7</v>
      </c>
      <c r="AD13" s="366" t="s">
        <v>7</v>
      </c>
      <c r="AE13" s="366" t="s">
        <v>7</v>
      </c>
      <c r="AF13" s="366" t="s">
        <v>7</v>
      </c>
      <c r="AG13" s="366" t="s">
        <v>7</v>
      </c>
      <c r="AH13" s="366" t="s">
        <v>7</v>
      </c>
      <c r="AI13" s="366" t="s">
        <v>7</v>
      </c>
      <c r="AJ13" s="366" t="s">
        <v>7</v>
      </c>
      <c r="AK13" s="366" t="s">
        <v>7</v>
      </c>
      <c r="AL13" s="366" t="s">
        <v>7</v>
      </c>
      <c r="AM13" s="366" t="s">
        <v>7</v>
      </c>
      <c r="AN13" s="366" t="s">
        <v>7</v>
      </c>
      <c r="AO13" s="366" t="s">
        <v>7</v>
      </c>
      <c r="AP13" s="366" t="s">
        <v>7</v>
      </c>
      <c r="AQ13" s="366" t="s">
        <v>7</v>
      </c>
      <c r="AR13" s="366" t="s">
        <v>7</v>
      </c>
      <c r="AS13" s="366" t="s">
        <v>7</v>
      </c>
      <c r="AT13" s="366" t="s">
        <v>7</v>
      </c>
      <c r="AU13" s="366" t="s">
        <v>7</v>
      </c>
      <c r="AV13" s="366" t="s">
        <v>7</v>
      </c>
      <c r="AW13" s="366" t="s">
        <v>7</v>
      </c>
      <c r="AX13" s="366" t="s">
        <v>7</v>
      </c>
      <c r="AY13" s="366" t="s">
        <v>7</v>
      </c>
      <c r="AZ13" s="366" t="s">
        <v>7</v>
      </c>
      <c r="BA13" s="366" t="s">
        <v>7</v>
      </c>
      <c r="BB13" s="366" t="s">
        <v>7</v>
      </c>
      <c r="BC13" s="366" t="s">
        <v>7</v>
      </c>
      <c r="BD13" s="366" t="s">
        <v>7</v>
      </c>
      <c r="BE13" s="366" t="s">
        <v>7</v>
      </c>
      <c r="BF13" s="366" t="s">
        <v>7</v>
      </c>
      <c r="BG13" s="366" t="s">
        <v>7</v>
      </c>
      <c r="BH13" s="366" t="s">
        <v>7</v>
      </c>
      <c r="BI13" s="366" t="s">
        <v>7</v>
      </c>
      <c r="BJ13" s="366" t="s">
        <v>7</v>
      </c>
      <c r="BK13" s="91" t="s">
        <v>7</v>
      </c>
      <c r="BL13" s="121">
        <f t="shared" si="8"/>
        <v>8</v>
      </c>
      <c r="BM13" s="208">
        <f t="shared" ca="1" si="5"/>
        <v>5</v>
      </c>
      <c r="BO13" s="282">
        <f>'Task PV @ PT'!D13</f>
        <v>15</v>
      </c>
      <c r="BP13" s="282">
        <f t="shared" si="2"/>
        <v>9</v>
      </c>
      <c r="BQ13" s="283" t="str">
        <f t="shared" ca="1" si="3"/>
        <v>OK</v>
      </c>
      <c r="BR13" s="278">
        <f t="shared" si="4"/>
        <v>11</v>
      </c>
      <c r="BS13" s="278" t="str">
        <f t="shared" ca="1" si="6"/>
        <v>OK</v>
      </c>
      <c r="BT13" s="278" t="str">
        <f t="shared" si="7"/>
        <v>OK</v>
      </c>
    </row>
    <row r="14" spans="1:72" ht="13.5" thickBot="1" x14ac:dyDescent="0.25">
      <c r="A14" s="100" t="str">
        <f>'Task PV @ PT'!A14</f>
        <v>#10</v>
      </c>
      <c r="B14" s="128">
        <v>38626</v>
      </c>
      <c r="C14" s="133">
        <v>38717</v>
      </c>
      <c r="D14" s="366">
        <v>0</v>
      </c>
      <c r="E14" s="366">
        <v>0</v>
      </c>
      <c r="F14" s="366">
        <v>0</v>
      </c>
      <c r="G14" s="366">
        <v>0</v>
      </c>
      <c r="H14" s="366">
        <v>0</v>
      </c>
      <c r="I14" s="366">
        <v>0</v>
      </c>
      <c r="J14" s="366">
        <v>0</v>
      </c>
      <c r="K14" s="366">
        <v>0</v>
      </c>
      <c r="L14" s="366">
        <v>0</v>
      </c>
      <c r="M14" s="366">
        <v>4</v>
      </c>
      <c r="N14" s="366">
        <v>8</v>
      </c>
      <c r="O14" s="366">
        <v>10</v>
      </c>
      <c r="P14" s="366" t="s">
        <v>7</v>
      </c>
      <c r="Q14" s="366" t="s">
        <v>7</v>
      </c>
      <c r="R14" s="366" t="s">
        <v>7</v>
      </c>
      <c r="S14" s="366" t="s">
        <v>7</v>
      </c>
      <c r="T14" s="366" t="s">
        <v>7</v>
      </c>
      <c r="U14" s="366" t="s">
        <v>7</v>
      </c>
      <c r="V14" s="366" t="s">
        <v>7</v>
      </c>
      <c r="W14" s="366" t="s">
        <v>7</v>
      </c>
      <c r="X14" s="366" t="s">
        <v>7</v>
      </c>
      <c r="Y14" s="366" t="s">
        <v>7</v>
      </c>
      <c r="Z14" s="366" t="s">
        <v>7</v>
      </c>
      <c r="AA14" s="366" t="s">
        <v>7</v>
      </c>
      <c r="AB14" s="366" t="s">
        <v>7</v>
      </c>
      <c r="AC14" s="366" t="s">
        <v>7</v>
      </c>
      <c r="AD14" s="366" t="s">
        <v>7</v>
      </c>
      <c r="AE14" s="366" t="s">
        <v>7</v>
      </c>
      <c r="AF14" s="366" t="s">
        <v>7</v>
      </c>
      <c r="AG14" s="366" t="s">
        <v>7</v>
      </c>
      <c r="AH14" s="366" t="s">
        <v>7</v>
      </c>
      <c r="AI14" s="366" t="s">
        <v>7</v>
      </c>
      <c r="AJ14" s="366" t="s">
        <v>7</v>
      </c>
      <c r="AK14" s="366" t="s">
        <v>7</v>
      </c>
      <c r="AL14" s="366" t="s">
        <v>7</v>
      </c>
      <c r="AM14" s="366" t="s">
        <v>7</v>
      </c>
      <c r="AN14" s="366" t="s">
        <v>7</v>
      </c>
      <c r="AO14" s="366" t="s">
        <v>7</v>
      </c>
      <c r="AP14" s="366" t="s">
        <v>7</v>
      </c>
      <c r="AQ14" s="366" t="s">
        <v>7</v>
      </c>
      <c r="AR14" s="366" t="s">
        <v>7</v>
      </c>
      <c r="AS14" s="366" t="s">
        <v>7</v>
      </c>
      <c r="AT14" s="366" t="s">
        <v>7</v>
      </c>
      <c r="AU14" s="366" t="s">
        <v>7</v>
      </c>
      <c r="AV14" s="366" t="s">
        <v>7</v>
      </c>
      <c r="AW14" s="366" t="s">
        <v>7</v>
      </c>
      <c r="AX14" s="366" t="s">
        <v>7</v>
      </c>
      <c r="AY14" s="366" t="s">
        <v>7</v>
      </c>
      <c r="AZ14" s="366" t="s">
        <v>7</v>
      </c>
      <c r="BA14" s="366" t="s">
        <v>7</v>
      </c>
      <c r="BB14" s="366" t="s">
        <v>7</v>
      </c>
      <c r="BC14" s="366" t="s">
        <v>7</v>
      </c>
      <c r="BD14" s="366" t="s">
        <v>7</v>
      </c>
      <c r="BE14" s="366" t="s">
        <v>7</v>
      </c>
      <c r="BF14" s="366" t="s">
        <v>7</v>
      </c>
      <c r="BG14" s="366" t="s">
        <v>7</v>
      </c>
      <c r="BH14" s="366" t="s">
        <v>7</v>
      </c>
      <c r="BI14" s="366" t="s">
        <v>7</v>
      </c>
      <c r="BJ14" s="366" t="s">
        <v>7</v>
      </c>
      <c r="BK14" s="91" t="s">
        <v>7</v>
      </c>
      <c r="BL14" s="121">
        <f t="shared" si="8"/>
        <v>9</v>
      </c>
      <c r="BM14" s="208">
        <f t="shared" ca="1" si="5"/>
        <v>0</v>
      </c>
      <c r="BO14" s="282">
        <f>'Task PV @ PT'!D14</f>
        <v>10</v>
      </c>
      <c r="BP14" s="282">
        <f t="shared" si="2"/>
        <v>10</v>
      </c>
      <c r="BQ14" s="283" t="str">
        <f t="shared" ca="1" si="3"/>
        <v>OK</v>
      </c>
      <c r="BR14" s="278">
        <f>IF(COUNT(D14:BK14) = 0, "x", COUNT(D14:BK14) - COUNTIF(D14:BK14,MAX(D14:BK14)) + 1)</f>
        <v>12</v>
      </c>
      <c r="BS14" s="278" t="str">
        <f t="shared" ca="1" si="6"/>
        <v>OK</v>
      </c>
      <c r="BT14" s="278" t="str">
        <f t="shared" si="7"/>
        <v>OK</v>
      </c>
    </row>
    <row r="15" spans="1:72" ht="13.5" thickBot="1" x14ac:dyDescent="0.25">
      <c r="A15" s="100" t="str">
        <f>'Task PV @ PT'!A15</f>
        <v>Task Identifier</v>
      </c>
      <c r="B15" s="128" t="s">
        <v>7</v>
      </c>
      <c r="C15" s="133" t="s">
        <v>7</v>
      </c>
      <c r="D15" s="366" t="s">
        <v>7</v>
      </c>
      <c r="E15" s="366" t="s">
        <v>7</v>
      </c>
      <c r="F15" s="366" t="s">
        <v>7</v>
      </c>
      <c r="G15" s="366" t="s">
        <v>7</v>
      </c>
      <c r="H15" s="366" t="s">
        <v>7</v>
      </c>
      <c r="I15" s="366" t="s">
        <v>7</v>
      </c>
      <c r="J15" s="366" t="s">
        <v>7</v>
      </c>
      <c r="K15" s="366" t="s">
        <v>7</v>
      </c>
      <c r="L15" s="366" t="s">
        <v>7</v>
      </c>
      <c r="M15" s="366" t="s">
        <v>7</v>
      </c>
      <c r="N15" s="366" t="s">
        <v>7</v>
      </c>
      <c r="O15" s="366" t="s">
        <v>7</v>
      </c>
      <c r="P15" s="366" t="s">
        <v>7</v>
      </c>
      <c r="Q15" s="366" t="s">
        <v>7</v>
      </c>
      <c r="R15" s="366" t="s">
        <v>7</v>
      </c>
      <c r="S15" s="366" t="s">
        <v>7</v>
      </c>
      <c r="T15" s="366" t="s">
        <v>7</v>
      </c>
      <c r="U15" s="366" t="s">
        <v>7</v>
      </c>
      <c r="V15" s="366" t="s">
        <v>7</v>
      </c>
      <c r="W15" s="366" t="s">
        <v>7</v>
      </c>
      <c r="X15" s="366" t="s">
        <v>7</v>
      </c>
      <c r="Y15" s="366" t="s">
        <v>7</v>
      </c>
      <c r="Z15" s="366" t="s">
        <v>7</v>
      </c>
      <c r="AA15" s="366" t="s">
        <v>7</v>
      </c>
      <c r="AB15" s="366" t="s">
        <v>7</v>
      </c>
      <c r="AC15" s="366" t="s">
        <v>7</v>
      </c>
      <c r="AD15" s="366" t="s">
        <v>7</v>
      </c>
      <c r="AE15" s="366" t="s">
        <v>7</v>
      </c>
      <c r="AF15" s="366" t="s">
        <v>7</v>
      </c>
      <c r="AG15" s="366" t="s">
        <v>7</v>
      </c>
      <c r="AH15" s="366" t="s">
        <v>7</v>
      </c>
      <c r="AI15" s="366" t="s">
        <v>7</v>
      </c>
      <c r="AJ15" s="366" t="s">
        <v>7</v>
      </c>
      <c r="AK15" s="366" t="s">
        <v>7</v>
      </c>
      <c r="AL15" s="366" t="s">
        <v>7</v>
      </c>
      <c r="AM15" s="366" t="s">
        <v>7</v>
      </c>
      <c r="AN15" s="366" t="s">
        <v>7</v>
      </c>
      <c r="AO15" s="366" t="s">
        <v>7</v>
      </c>
      <c r="AP15" s="366" t="s">
        <v>7</v>
      </c>
      <c r="AQ15" s="366" t="s">
        <v>7</v>
      </c>
      <c r="AR15" s="366" t="s">
        <v>7</v>
      </c>
      <c r="AS15" s="366" t="s">
        <v>7</v>
      </c>
      <c r="AT15" s="366" t="s">
        <v>7</v>
      </c>
      <c r="AU15" s="366" t="s">
        <v>7</v>
      </c>
      <c r="AV15" s="366" t="s">
        <v>7</v>
      </c>
      <c r="AW15" s="366" t="s">
        <v>7</v>
      </c>
      <c r="AX15" s="366" t="s">
        <v>7</v>
      </c>
      <c r="AY15" s="366" t="s">
        <v>7</v>
      </c>
      <c r="AZ15" s="366" t="s">
        <v>7</v>
      </c>
      <c r="BA15" s="366" t="s">
        <v>7</v>
      </c>
      <c r="BB15" s="366" t="s">
        <v>7</v>
      </c>
      <c r="BC15" s="366" t="s">
        <v>7</v>
      </c>
      <c r="BD15" s="366" t="s">
        <v>7</v>
      </c>
      <c r="BE15" s="366" t="s">
        <v>7</v>
      </c>
      <c r="BF15" s="366" t="s">
        <v>7</v>
      </c>
      <c r="BG15" s="366" t="s">
        <v>7</v>
      </c>
      <c r="BH15" s="366" t="s">
        <v>7</v>
      </c>
      <c r="BI15" s="366" t="s">
        <v>7</v>
      </c>
      <c r="BJ15" s="366" t="s">
        <v>7</v>
      </c>
      <c r="BK15" s="91" t="s">
        <v>7</v>
      </c>
      <c r="BL15" s="121">
        <f t="shared" si="8"/>
        <v>10</v>
      </c>
      <c r="BM15" s="208" t="str">
        <f t="shared" ca="1" si="5"/>
        <v>x</v>
      </c>
      <c r="BO15" s="282" t="str">
        <f>'Task PV @ PT'!D15</f>
        <v>x</v>
      </c>
      <c r="BP15" s="282" t="str">
        <f t="shared" si="2"/>
        <v>x</v>
      </c>
      <c r="BQ15" s="283" t="str">
        <f t="shared" ca="1" si="3"/>
        <v>x</v>
      </c>
      <c r="BR15" s="278" t="str">
        <f t="shared" ref="BR15:BR78" si="9">IF(COUNT(D15:BK15) = 0, "x", COUNT(D15:BK15) - COUNTIF(D15:BK15,MAX(D15:BK15)) + 1)</f>
        <v>x</v>
      </c>
      <c r="BS15" s="278" t="str">
        <f t="shared" ca="1" si="6"/>
        <v>x</v>
      </c>
      <c r="BT15" s="278" t="str">
        <f t="shared" si="7"/>
        <v>x</v>
      </c>
    </row>
    <row r="16" spans="1:72" ht="13.5" thickBot="1" x14ac:dyDescent="0.25">
      <c r="A16" s="100" t="str">
        <f>'Task PV @ PT'!A16</f>
        <v>Task Identifier</v>
      </c>
      <c r="B16" s="128" t="s">
        <v>7</v>
      </c>
      <c r="C16" s="133" t="s">
        <v>7</v>
      </c>
      <c r="D16" s="366" t="s">
        <v>7</v>
      </c>
      <c r="E16" s="366" t="s">
        <v>7</v>
      </c>
      <c r="F16" s="366" t="s">
        <v>7</v>
      </c>
      <c r="G16" s="366" t="s">
        <v>7</v>
      </c>
      <c r="H16" s="366" t="s">
        <v>7</v>
      </c>
      <c r="I16" s="366" t="s">
        <v>7</v>
      </c>
      <c r="J16" s="366" t="s">
        <v>7</v>
      </c>
      <c r="K16" s="366" t="s">
        <v>7</v>
      </c>
      <c r="L16" s="366" t="s">
        <v>7</v>
      </c>
      <c r="M16" s="366" t="s">
        <v>7</v>
      </c>
      <c r="N16" s="366" t="s">
        <v>7</v>
      </c>
      <c r="O16" s="366" t="s">
        <v>7</v>
      </c>
      <c r="P16" s="366" t="s">
        <v>7</v>
      </c>
      <c r="Q16" s="366" t="s">
        <v>7</v>
      </c>
      <c r="R16" s="366" t="s">
        <v>7</v>
      </c>
      <c r="S16" s="366" t="s">
        <v>7</v>
      </c>
      <c r="T16" s="366" t="s">
        <v>7</v>
      </c>
      <c r="U16" s="366" t="s">
        <v>7</v>
      </c>
      <c r="V16" s="366" t="s">
        <v>7</v>
      </c>
      <c r="W16" s="366" t="s">
        <v>7</v>
      </c>
      <c r="X16" s="366" t="s">
        <v>7</v>
      </c>
      <c r="Y16" s="366" t="s">
        <v>7</v>
      </c>
      <c r="Z16" s="366" t="s">
        <v>7</v>
      </c>
      <c r="AA16" s="366" t="s">
        <v>7</v>
      </c>
      <c r="AB16" s="366" t="s">
        <v>7</v>
      </c>
      <c r="AC16" s="366" t="s">
        <v>7</v>
      </c>
      <c r="AD16" s="366" t="s">
        <v>7</v>
      </c>
      <c r="AE16" s="366" t="s">
        <v>7</v>
      </c>
      <c r="AF16" s="366" t="s">
        <v>7</v>
      </c>
      <c r="AG16" s="366" t="s">
        <v>7</v>
      </c>
      <c r="AH16" s="366" t="s">
        <v>7</v>
      </c>
      <c r="AI16" s="366" t="s">
        <v>7</v>
      </c>
      <c r="AJ16" s="366" t="s">
        <v>7</v>
      </c>
      <c r="AK16" s="366" t="s">
        <v>7</v>
      </c>
      <c r="AL16" s="366" t="s">
        <v>7</v>
      </c>
      <c r="AM16" s="366" t="s">
        <v>7</v>
      </c>
      <c r="AN16" s="366" t="s">
        <v>7</v>
      </c>
      <c r="AO16" s="366" t="s">
        <v>7</v>
      </c>
      <c r="AP16" s="366" t="s">
        <v>7</v>
      </c>
      <c r="AQ16" s="366" t="s">
        <v>7</v>
      </c>
      <c r="AR16" s="366" t="s">
        <v>7</v>
      </c>
      <c r="AS16" s="366" t="s">
        <v>7</v>
      </c>
      <c r="AT16" s="366" t="s">
        <v>7</v>
      </c>
      <c r="AU16" s="366" t="s">
        <v>7</v>
      </c>
      <c r="AV16" s="366" t="s">
        <v>7</v>
      </c>
      <c r="AW16" s="366" t="s">
        <v>7</v>
      </c>
      <c r="AX16" s="366" t="s">
        <v>7</v>
      </c>
      <c r="AY16" s="366" t="s">
        <v>7</v>
      </c>
      <c r="AZ16" s="366" t="s">
        <v>7</v>
      </c>
      <c r="BA16" s="366" t="s">
        <v>7</v>
      </c>
      <c r="BB16" s="366" t="s">
        <v>7</v>
      </c>
      <c r="BC16" s="366" t="s">
        <v>7</v>
      </c>
      <c r="BD16" s="366" t="s">
        <v>7</v>
      </c>
      <c r="BE16" s="366" t="s">
        <v>7</v>
      </c>
      <c r="BF16" s="366" t="s">
        <v>7</v>
      </c>
      <c r="BG16" s="366" t="s">
        <v>7</v>
      </c>
      <c r="BH16" s="366" t="s">
        <v>7</v>
      </c>
      <c r="BI16" s="366" t="s">
        <v>7</v>
      </c>
      <c r="BJ16" s="366" t="s">
        <v>7</v>
      </c>
      <c r="BK16" s="91" t="s">
        <v>7</v>
      </c>
      <c r="BL16" s="121">
        <f t="shared" si="8"/>
        <v>11</v>
      </c>
      <c r="BM16" s="208" t="str">
        <f t="shared" ca="1" si="5"/>
        <v>x</v>
      </c>
      <c r="BO16" s="282" t="str">
        <f>'Task PV @ PT'!D16</f>
        <v>x</v>
      </c>
      <c r="BP16" s="282" t="str">
        <f t="shared" si="2"/>
        <v>x</v>
      </c>
      <c r="BQ16" s="283" t="str">
        <f t="shared" ca="1" si="3"/>
        <v>x</v>
      </c>
      <c r="BR16" s="278" t="str">
        <f t="shared" si="9"/>
        <v>x</v>
      </c>
      <c r="BS16" s="278" t="str">
        <f t="shared" ca="1" si="6"/>
        <v>x</v>
      </c>
      <c r="BT16" s="278" t="str">
        <f t="shared" si="7"/>
        <v>x</v>
      </c>
    </row>
    <row r="17" spans="1:72" ht="13.5" thickBot="1" x14ac:dyDescent="0.25">
      <c r="A17" s="100" t="str">
        <f>'Task PV @ PT'!A17</f>
        <v>Task Identifier</v>
      </c>
      <c r="B17" s="128" t="s">
        <v>7</v>
      </c>
      <c r="C17" s="133" t="s">
        <v>7</v>
      </c>
      <c r="D17" s="366" t="s">
        <v>7</v>
      </c>
      <c r="E17" s="366" t="s">
        <v>7</v>
      </c>
      <c r="F17" s="366" t="s">
        <v>7</v>
      </c>
      <c r="G17" s="366" t="s">
        <v>7</v>
      </c>
      <c r="H17" s="366" t="s">
        <v>7</v>
      </c>
      <c r="I17" s="366" t="s">
        <v>7</v>
      </c>
      <c r="J17" s="366" t="s">
        <v>7</v>
      </c>
      <c r="K17" s="366" t="s">
        <v>7</v>
      </c>
      <c r="L17" s="366" t="s">
        <v>7</v>
      </c>
      <c r="M17" s="366" t="s">
        <v>7</v>
      </c>
      <c r="N17" s="366" t="s">
        <v>7</v>
      </c>
      <c r="O17" s="366" t="s">
        <v>7</v>
      </c>
      <c r="P17" s="366" t="s">
        <v>7</v>
      </c>
      <c r="Q17" s="366" t="s">
        <v>7</v>
      </c>
      <c r="R17" s="366" t="s">
        <v>7</v>
      </c>
      <c r="S17" s="366" t="s">
        <v>7</v>
      </c>
      <c r="T17" s="366" t="s">
        <v>7</v>
      </c>
      <c r="U17" s="366" t="s">
        <v>7</v>
      </c>
      <c r="V17" s="366" t="s">
        <v>7</v>
      </c>
      <c r="W17" s="366" t="s">
        <v>7</v>
      </c>
      <c r="X17" s="366" t="s">
        <v>7</v>
      </c>
      <c r="Y17" s="366" t="s">
        <v>7</v>
      </c>
      <c r="Z17" s="366" t="s">
        <v>7</v>
      </c>
      <c r="AA17" s="366" t="s">
        <v>7</v>
      </c>
      <c r="AB17" s="366" t="s">
        <v>7</v>
      </c>
      <c r="AC17" s="366" t="s">
        <v>7</v>
      </c>
      <c r="AD17" s="366" t="s">
        <v>7</v>
      </c>
      <c r="AE17" s="366" t="s">
        <v>7</v>
      </c>
      <c r="AF17" s="366" t="s">
        <v>7</v>
      </c>
      <c r="AG17" s="366" t="s">
        <v>7</v>
      </c>
      <c r="AH17" s="366" t="s">
        <v>7</v>
      </c>
      <c r="AI17" s="366" t="s">
        <v>7</v>
      </c>
      <c r="AJ17" s="366" t="s">
        <v>7</v>
      </c>
      <c r="AK17" s="366" t="s">
        <v>7</v>
      </c>
      <c r="AL17" s="366" t="s">
        <v>7</v>
      </c>
      <c r="AM17" s="366" t="s">
        <v>7</v>
      </c>
      <c r="AN17" s="366" t="s">
        <v>7</v>
      </c>
      <c r="AO17" s="366" t="s">
        <v>7</v>
      </c>
      <c r="AP17" s="366" t="s">
        <v>7</v>
      </c>
      <c r="AQ17" s="366" t="s">
        <v>7</v>
      </c>
      <c r="AR17" s="366" t="s">
        <v>7</v>
      </c>
      <c r="AS17" s="366" t="s">
        <v>7</v>
      </c>
      <c r="AT17" s="366" t="s">
        <v>7</v>
      </c>
      <c r="AU17" s="366" t="s">
        <v>7</v>
      </c>
      <c r="AV17" s="366" t="s">
        <v>7</v>
      </c>
      <c r="AW17" s="366" t="s">
        <v>7</v>
      </c>
      <c r="AX17" s="366" t="s">
        <v>7</v>
      </c>
      <c r="AY17" s="366" t="s">
        <v>7</v>
      </c>
      <c r="AZ17" s="366" t="s">
        <v>7</v>
      </c>
      <c r="BA17" s="366" t="s">
        <v>7</v>
      </c>
      <c r="BB17" s="366" t="s">
        <v>7</v>
      </c>
      <c r="BC17" s="366" t="s">
        <v>7</v>
      </c>
      <c r="BD17" s="366" t="s">
        <v>7</v>
      </c>
      <c r="BE17" s="366" t="s">
        <v>7</v>
      </c>
      <c r="BF17" s="366" t="s">
        <v>7</v>
      </c>
      <c r="BG17" s="366" t="s">
        <v>7</v>
      </c>
      <c r="BH17" s="366" t="s">
        <v>7</v>
      </c>
      <c r="BI17" s="366" t="s">
        <v>7</v>
      </c>
      <c r="BJ17" s="366" t="s">
        <v>7</v>
      </c>
      <c r="BK17" s="91" t="s">
        <v>7</v>
      </c>
      <c r="BL17" s="121">
        <f t="shared" si="8"/>
        <v>12</v>
      </c>
      <c r="BM17" s="208" t="str">
        <f t="shared" ca="1" si="5"/>
        <v>x</v>
      </c>
      <c r="BO17" s="282" t="str">
        <f>'Task PV @ PT'!D17</f>
        <v>x</v>
      </c>
      <c r="BP17" s="282" t="str">
        <f t="shared" si="2"/>
        <v>x</v>
      </c>
      <c r="BQ17" s="283" t="str">
        <f t="shared" ca="1" si="3"/>
        <v>x</v>
      </c>
      <c r="BR17" s="278" t="str">
        <f t="shared" si="9"/>
        <v>x</v>
      </c>
      <c r="BS17" s="278" t="str">
        <f t="shared" ca="1" si="6"/>
        <v>x</v>
      </c>
      <c r="BT17" s="278" t="str">
        <f t="shared" si="7"/>
        <v>x</v>
      </c>
    </row>
    <row r="18" spans="1:72" ht="13.5" thickBot="1" x14ac:dyDescent="0.25">
      <c r="A18" s="100" t="str">
        <f>'Task PV @ PT'!A18</f>
        <v>Task Identifier</v>
      </c>
      <c r="B18" s="128" t="s">
        <v>7</v>
      </c>
      <c r="C18" s="133" t="s">
        <v>7</v>
      </c>
      <c r="D18" s="366" t="s">
        <v>7</v>
      </c>
      <c r="E18" s="366" t="s">
        <v>7</v>
      </c>
      <c r="F18" s="366" t="s">
        <v>7</v>
      </c>
      <c r="G18" s="366" t="s">
        <v>7</v>
      </c>
      <c r="H18" s="366" t="s">
        <v>7</v>
      </c>
      <c r="I18" s="366" t="s">
        <v>7</v>
      </c>
      <c r="J18" s="366" t="s">
        <v>7</v>
      </c>
      <c r="K18" s="366" t="s">
        <v>7</v>
      </c>
      <c r="L18" s="366" t="s">
        <v>7</v>
      </c>
      <c r="M18" s="366" t="s">
        <v>7</v>
      </c>
      <c r="N18" s="366" t="s">
        <v>7</v>
      </c>
      <c r="O18" s="366" t="s">
        <v>7</v>
      </c>
      <c r="P18" s="366" t="s">
        <v>7</v>
      </c>
      <c r="Q18" s="366" t="s">
        <v>7</v>
      </c>
      <c r="R18" s="366" t="s">
        <v>7</v>
      </c>
      <c r="S18" s="366" t="s">
        <v>7</v>
      </c>
      <c r="T18" s="366" t="s">
        <v>7</v>
      </c>
      <c r="U18" s="366" t="s">
        <v>7</v>
      </c>
      <c r="V18" s="366" t="s">
        <v>7</v>
      </c>
      <c r="W18" s="366" t="s">
        <v>7</v>
      </c>
      <c r="X18" s="366" t="s">
        <v>7</v>
      </c>
      <c r="Y18" s="366" t="s">
        <v>7</v>
      </c>
      <c r="Z18" s="366" t="s">
        <v>7</v>
      </c>
      <c r="AA18" s="366" t="s">
        <v>7</v>
      </c>
      <c r="AB18" s="366" t="s">
        <v>7</v>
      </c>
      <c r="AC18" s="366" t="s">
        <v>7</v>
      </c>
      <c r="AD18" s="366" t="s">
        <v>7</v>
      </c>
      <c r="AE18" s="366" t="s">
        <v>7</v>
      </c>
      <c r="AF18" s="366" t="s">
        <v>7</v>
      </c>
      <c r="AG18" s="366" t="s">
        <v>7</v>
      </c>
      <c r="AH18" s="366" t="s">
        <v>7</v>
      </c>
      <c r="AI18" s="366" t="s">
        <v>7</v>
      </c>
      <c r="AJ18" s="366" t="s">
        <v>7</v>
      </c>
      <c r="AK18" s="366" t="s">
        <v>7</v>
      </c>
      <c r="AL18" s="366" t="s">
        <v>7</v>
      </c>
      <c r="AM18" s="366" t="s">
        <v>7</v>
      </c>
      <c r="AN18" s="366" t="s">
        <v>7</v>
      </c>
      <c r="AO18" s="366" t="s">
        <v>7</v>
      </c>
      <c r="AP18" s="366" t="s">
        <v>7</v>
      </c>
      <c r="AQ18" s="366" t="s">
        <v>7</v>
      </c>
      <c r="AR18" s="366" t="s">
        <v>7</v>
      </c>
      <c r="AS18" s="366" t="s">
        <v>7</v>
      </c>
      <c r="AT18" s="366" t="s">
        <v>7</v>
      </c>
      <c r="AU18" s="366" t="s">
        <v>7</v>
      </c>
      <c r="AV18" s="366" t="s">
        <v>7</v>
      </c>
      <c r="AW18" s="366" t="s">
        <v>7</v>
      </c>
      <c r="AX18" s="366" t="s">
        <v>7</v>
      </c>
      <c r="AY18" s="366" t="s">
        <v>7</v>
      </c>
      <c r="AZ18" s="366" t="s">
        <v>7</v>
      </c>
      <c r="BA18" s="366" t="s">
        <v>7</v>
      </c>
      <c r="BB18" s="366" t="s">
        <v>7</v>
      </c>
      <c r="BC18" s="366" t="s">
        <v>7</v>
      </c>
      <c r="BD18" s="366" t="s">
        <v>7</v>
      </c>
      <c r="BE18" s="366" t="s">
        <v>7</v>
      </c>
      <c r="BF18" s="366" t="s">
        <v>7</v>
      </c>
      <c r="BG18" s="366" t="s">
        <v>7</v>
      </c>
      <c r="BH18" s="366" t="s">
        <v>7</v>
      </c>
      <c r="BI18" s="366" t="s">
        <v>7</v>
      </c>
      <c r="BJ18" s="366" t="s">
        <v>7</v>
      </c>
      <c r="BK18" s="91" t="s">
        <v>7</v>
      </c>
      <c r="BL18" s="121">
        <f t="shared" si="8"/>
        <v>13</v>
      </c>
      <c r="BM18" s="208" t="str">
        <f t="shared" ca="1" si="5"/>
        <v>x</v>
      </c>
      <c r="BO18" s="282" t="str">
        <f>'Task PV @ PT'!D18</f>
        <v>x</v>
      </c>
      <c r="BP18" s="282" t="str">
        <f t="shared" si="2"/>
        <v>x</v>
      </c>
      <c r="BQ18" s="283" t="str">
        <f t="shared" ca="1" si="3"/>
        <v>x</v>
      </c>
      <c r="BR18" s="278" t="str">
        <f t="shared" si="9"/>
        <v>x</v>
      </c>
      <c r="BS18" s="278" t="str">
        <f t="shared" ca="1" si="6"/>
        <v>x</v>
      </c>
      <c r="BT18" s="278" t="str">
        <f t="shared" si="7"/>
        <v>x</v>
      </c>
    </row>
    <row r="19" spans="1:72" ht="13.5" thickBot="1" x14ac:dyDescent="0.25">
      <c r="A19" s="100" t="str">
        <f>'Task PV @ PT'!A19</f>
        <v>Task Identifier</v>
      </c>
      <c r="B19" s="128" t="s">
        <v>7</v>
      </c>
      <c r="C19" s="133" t="s">
        <v>7</v>
      </c>
      <c r="D19" s="366" t="s">
        <v>7</v>
      </c>
      <c r="E19" s="366" t="s">
        <v>7</v>
      </c>
      <c r="F19" s="366" t="s">
        <v>7</v>
      </c>
      <c r="G19" s="366" t="s">
        <v>7</v>
      </c>
      <c r="H19" s="366" t="s">
        <v>7</v>
      </c>
      <c r="I19" s="366" t="s">
        <v>7</v>
      </c>
      <c r="J19" s="366" t="s">
        <v>7</v>
      </c>
      <c r="K19" s="366" t="s">
        <v>7</v>
      </c>
      <c r="L19" s="366" t="s">
        <v>7</v>
      </c>
      <c r="M19" s="366" t="s">
        <v>7</v>
      </c>
      <c r="N19" s="366" t="s">
        <v>7</v>
      </c>
      <c r="O19" s="366" t="s">
        <v>7</v>
      </c>
      <c r="P19" s="366" t="s">
        <v>7</v>
      </c>
      <c r="Q19" s="366" t="s">
        <v>7</v>
      </c>
      <c r="R19" s="366" t="s">
        <v>7</v>
      </c>
      <c r="S19" s="366" t="s">
        <v>7</v>
      </c>
      <c r="T19" s="366" t="s">
        <v>7</v>
      </c>
      <c r="U19" s="366" t="s">
        <v>7</v>
      </c>
      <c r="V19" s="366" t="s">
        <v>7</v>
      </c>
      <c r="W19" s="366" t="s">
        <v>7</v>
      </c>
      <c r="X19" s="366" t="s">
        <v>7</v>
      </c>
      <c r="Y19" s="366" t="s">
        <v>7</v>
      </c>
      <c r="Z19" s="366" t="s">
        <v>7</v>
      </c>
      <c r="AA19" s="366" t="s">
        <v>7</v>
      </c>
      <c r="AB19" s="366" t="s">
        <v>7</v>
      </c>
      <c r="AC19" s="366" t="s">
        <v>7</v>
      </c>
      <c r="AD19" s="366" t="s">
        <v>7</v>
      </c>
      <c r="AE19" s="366" t="s">
        <v>7</v>
      </c>
      <c r="AF19" s="366" t="s">
        <v>7</v>
      </c>
      <c r="AG19" s="366" t="s">
        <v>7</v>
      </c>
      <c r="AH19" s="366" t="s">
        <v>7</v>
      </c>
      <c r="AI19" s="366" t="s">
        <v>7</v>
      </c>
      <c r="AJ19" s="366" t="s">
        <v>7</v>
      </c>
      <c r="AK19" s="366" t="s">
        <v>7</v>
      </c>
      <c r="AL19" s="366" t="s">
        <v>7</v>
      </c>
      <c r="AM19" s="366" t="s">
        <v>7</v>
      </c>
      <c r="AN19" s="366" t="s">
        <v>7</v>
      </c>
      <c r="AO19" s="366" t="s">
        <v>7</v>
      </c>
      <c r="AP19" s="366" t="s">
        <v>7</v>
      </c>
      <c r="AQ19" s="366" t="s">
        <v>7</v>
      </c>
      <c r="AR19" s="366" t="s">
        <v>7</v>
      </c>
      <c r="AS19" s="366" t="s">
        <v>7</v>
      </c>
      <c r="AT19" s="366" t="s">
        <v>7</v>
      </c>
      <c r="AU19" s="366" t="s">
        <v>7</v>
      </c>
      <c r="AV19" s="366" t="s">
        <v>7</v>
      </c>
      <c r="AW19" s="366" t="s">
        <v>7</v>
      </c>
      <c r="AX19" s="366" t="s">
        <v>7</v>
      </c>
      <c r="AY19" s="366" t="s">
        <v>7</v>
      </c>
      <c r="AZ19" s="366" t="s">
        <v>7</v>
      </c>
      <c r="BA19" s="366" t="s">
        <v>7</v>
      </c>
      <c r="BB19" s="366" t="s">
        <v>7</v>
      </c>
      <c r="BC19" s="366" t="s">
        <v>7</v>
      </c>
      <c r="BD19" s="366" t="s">
        <v>7</v>
      </c>
      <c r="BE19" s="366" t="s">
        <v>7</v>
      </c>
      <c r="BF19" s="366" t="s">
        <v>7</v>
      </c>
      <c r="BG19" s="366" t="s">
        <v>7</v>
      </c>
      <c r="BH19" s="366" t="s">
        <v>7</v>
      </c>
      <c r="BI19" s="366" t="s">
        <v>7</v>
      </c>
      <c r="BJ19" s="366" t="s">
        <v>7</v>
      </c>
      <c r="BK19" s="91" t="s">
        <v>7</v>
      </c>
      <c r="BL19" s="121">
        <f t="shared" si="8"/>
        <v>14</v>
      </c>
      <c r="BM19" s="208" t="str">
        <f t="shared" ca="1" si="5"/>
        <v>x</v>
      </c>
      <c r="BO19" s="282" t="str">
        <f>'Task PV @ PT'!D19</f>
        <v>x</v>
      </c>
      <c r="BP19" s="282" t="str">
        <f t="shared" si="2"/>
        <v>x</v>
      </c>
      <c r="BQ19" s="283" t="str">
        <f t="shared" ca="1" si="3"/>
        <v>x</v>
      </c>
      <c r="BR19" s="278" t="str">
        <f t="shared" si="9"/>
        <v>x</v>
      </c>
      <c r="BS19" s="278" t="str">
        <f t="shared" ca="1" si="6"/>
        <v>x</v>
      </c>
      <c r="BT19" s="278" t="str">
        <f t="shared" si="7"/>
        <v>x</v>
      </c>
    </row>
    <row r="20" spans="1:72" ht="13.5" thickBot="1" x14ac:dyDescent="0.25">
      <c r="A20" s="100" t="str">
        <f>'Task PV @ PT'!A20</f>
        <v>Task Identifier</v>
      </c>
      <c r="B20" s="128" t="s">
        <v>7</v>
      </c>
      <c r="C20" s="133" t="s">
        <v>7</v>
      </c>
      <c r="D20" s="366" t="s">
        <v>7</v>
      </c>
      <c r="E20" s="366" t="s">
        <v>7</v>
      </c>
      <c r="F20" s="366" t="s">
        <v>7</v>
      </c>
      <c r="G20" s="366" t="s">
        <v>7</v>
      </c>
      <c r="H20" s="366" t="s">
        <v>7</v>
      </c>
      <c r="I20" s="366" t="s">
        <v>7</v>
      </c>
      <c r="J20" s="366" t="s">
        <v>7</v>
      </c>
      <c r="K20" s="366" t="s">
        <v>7</v>
      </c>
      <c r="L20" s="366" t="s">
        <v>7</v>
      </c>
      <c r="M20" s="366" t="s">
        <v>7</v>
      </c>
      <c r="N20" s="366" t="s">
        <v>7</v>
      </c>
      <c r="O20" s="366" t="s">
        <v>7</v>
      </c>
      <c r="P20" s="366" t="s">
        <v>7</v>
      </c>
      <c r="Q20" s="366" t="s">
        <v>7</v>
      </c>
      <c r="R20" s="366" t="s">
        <v>7</v>
      </c>
      <c r="S20" s="366" t="s">
        <v>7</v>
      </c>
      <c r="T20" s="366" t="s">
        <v>7</v>
      </c>
      <c r="U20" s="366" t="s">
        <v>7</v>
      </c>
      <c r="V20" s="366" t="s">
        <v>7</v>
      </c>
      <c r="W20" s="366" t="s">
        <v>7</v>
      </c>
      <c r="X20" s="366" t="s">
        <v>7</v>
      </c>
      <c r="Y20" s="366" t="s">
        <v>7</v>
      </c>
      <c r="Z20" s="366" t="s">
        <v>7</v>
      </c>
      <c r="AA20" s="366" t="s">
        <v>7</v>
      </c>
      <c r="AB20" s="366" t="s">
        <v>7</v>
      </c>
      <c r="AC20" s="366" t="s">
        <v>7</v>
      </c>
      <c r="AD20" s="366" t="s">
        <v>7</v>
      </c>
      <c r="AE20" s="366" t="s">
        <v>7</v>
      </c>
      <c r="AF20" s="366" t="s">
        <v>7</v>
      </c>
      <c r="AG20" s="366" t="s">
        <v>7</v>
      </c>
      <c r="AH20" s="366" t="s">
        <v>7</v>
      </c>
      <c r="AI20" s="366" t="s">
        <v>7</v>
      </c>
      <c r="AJ20" s="366" t="s">
        <v>7</v>
      </c>
      <c r="AK20" s="366" t="s">
        <v>7</v>
      </c>
      <c r="AL20" s="366" t="s">
        <v>7</v>
      </c>
      <c r="AM20" s="366" t="s">
        <v>7</v>
      </c>
      <c r="AN20" s="366" t="s">
        <v>7</v>
      </c>
      <c r="AO20" s="366" t="s">
        <v>7</v>
      </c>
      <c r="AP20" s="366" t="s">
        <v>7</v>
      </c>
      <c r="AQ20" s="366" t="s">
        <v>7</v>
      </c>
      <c r="AR20" s="366" t="s">
        <v>7</v>
      </c>
      <c r="AS20" s="366" t="s">
        <v>7</v>
      </c>
      <c r="AT20" s="366" t="s">
        <v>7</v>
      </c>
      <c r="AU20" s="366" t="s">
        <v>7</v>
      </c>
      <c r="AV20" s="366" t="s">
        <v>7</v>
      </c>
      <c r="AW20" s="366" t="s">
        <v>7</v>
      </c>
      <c r="AX20" s="366" t="s">
        <v>7</v>
      </c>
      <c r="AY20" s="366" t="s">
        <v>7</v>
      </c>
      <c r="AZ20" s="366" t="s">
        <v>7</v>
      </c>
      <c r="BA20" s="366" t="s">
        <v>7</v>
      </c>
      <c r="BB20" s="366" t="s">
        <v>7</v>
      </c>
      <c r="BC20" s="366" t="s">
        <v>7</v>
      </c>
      <c r="BD20" s="366" t="s">
        <v>7</v>
      </c>
      <c r="BE20" s="366" t="s">
        <v>7</v>
      </c>
      <c r="BF20" s="366" t="s">
        <v>7</v>
      </c>
      <c r="BG20" s="366" t="s">
        <v>7</v>
      </c>
      <c r="BH20" s="366" t="s">
        <v>7</v>
      </c>
      <c r="BI20" s="366" t="s">
        <v>7</v>
      </c>
      <c r="BJ20" s="366" t="s">
        <v>7</v>
      </c>
      <c r="BK20" s="91" t="s">
        <v>7</v>
      </c>
      <c r="BL20" s="121">
        <f t="shared" si="8"/>
        <v>15</v>
      </c>
      <c r="BM20" s="208" t="str">
        <f t="shared" ca="1" si="5"/>
        <v>x</v>
      </c>
      <c r="BO20" s="282" t="str">
        <f>'Task PV @ PT'!D20</f>
        <v>x</v>
      </c>
      <c r="BP20" s="282" t="str">
        <f t="shared" si="2"/>
        <v>x</v>
      </c>
      <c r="BQ20" s="283" t="str">
        <f t="shared" ca="1" si="3"/>
        <v>x</v>
      </c>
      <c r="BR20" s="278" t="str">
        <f t="shared" si="9"/>
        <v>x</v>
      </c>
      <c r="BS20" s="278" t="str">
        <f t="shared" ca="1" si="6"/>
        <v>x</v>
      </c>
      <c r="BT20" s="278" t="str">
        <f t="shared" si="7"/>
        <v>x</v>
      </c>
    </row>
    <row r="21" spans="1:72" ht="13.5" thickBot="1" x14ac:dyDescent="0.25">
      <c r="A21" s="100" t="str">
        <f>'Task PV @ PT'!A21</f>
        <v>Task Identifier</v>
      </c>
      <c r="B21" s="128" t="s">
        <v>7</v>
      </c>
      <c r="C21" s="133" t="s">
        <v>7</v>
      </c>
      <c r="D21" s="366" t="s">
        <v>7</v>
      </c>
      <c r="E21" s="366" t="s">
        <v>7</v>
      </c>
      <c r="F21" s="366" t="s">
        <v>7</v>
      </c>
      <c r="G21" s="366" t="s">
        <v>7</v>
      </c>
      <c r="H21" s="366" t="s">
        <v>7</v>
      </c>
      <c r="I21" s="366" t="s">
        <v>7</v>
      </c>
      <c r="J21" s="366" t="s">
        <v>7</v>
      </c>
      <c r="K21" s="366" t="s">
        <v>7</v>
      </c>
      <c r="L21" s="366" t="s">
        <v>7</v>
      </c>
      <c r="M21" s="366" t="s">
        <v>7</v>
      </c>
      <c r="N21" s="366" t="s">
        <v>7</v>
      </c>
      <c r="O21" s="366" t="s">
        <v>7</v>
      </c>
      <c r="P21" s="366" t="s">
        <v>7</v>
      </c>
      <c r="Q21" s="366" t="s">
        <v>7</v>
      </c>
      <c r="R21" s="366" t="s">
        <v>7</v>
      </c>
      <c r="S21" s="366" t="s">
        <v>7</v>
      </c>
      <c r="T21" s="366" t="s">
        <v>7</v>
      </c>
      <c r="U21" s="366" t="s">
        <v>7</v>
      </c>
      <c r="V21" s="366" t="s">
        <v>7</v>
      </c>
      <c r="W21" s="366" t="s">
        <v>7</v>
      </c>
      <c r="X21" s="366" t="s">
        <v>7</v>
      </c>
      <c r="Y21" s="366" t="s">
        <v>7</v>
      </c>
      <c r="Z21" s="366" t="s">
        <v>7</v>
      </c>
      <c r="AA21" s="366" t="s">
        <v>7</v>
      </c>
      <c r="AB21" s="366" t="s">
        <v>7</v>
      </c>
      <c r="AC21" s="366" t="s">
        <v>7</v>
      </c>
      <c r="AD21" s="366" t="s">
        <v>7</v>
      </c>
      <c r="AE21" s="366" t="s">
        <v>7</v>
      </c>
      <c r="AF21" s="366" t="s">
        <v>7</v>
      </c>
      <c r="AG21" s="366" t="s">
        <v>7</v>
      </c>
      <c r="AH21" s="366" t="s">
        <v>7</v>
      </c>
      <c r="AI21" s="366" t="s">
        <v>7</v>
      </c>
      <c r="AJ21" s="366" t="s">
        <v>7</v>
      </c>
      <c r="AK21" s="366" t="s">
        <v>7</v>
      </c>
      <c r="AL21" s="366" t="s">
        <v>7</v>
      </c>
      <c r="AM21" s="366" t="s">
        <v>7</v>
      </c>
      <c r="AN21" s="366" t="s">
        <v>7</v>
      </c>
      <c r="AO21" s="366" t="s">
        <v>7</v>
      </c>
      <c r="AP21" s="366" t="s">
        <v>7</v>
      </c>
      <c r="AQ21" s="366" t="s">
        <v>7</v>
      </c>
      <c r="AR21" s="366" t="s">
        <v>7</v>
      </c>
      <c r="AS21" s="366" t="s">
        <v>7</v>
      </c>
      <c r="AT21" s="366" t="s">
        <v>7</v>
      </c>
      <c r="AU21" s="366" t="s">
        <v>7</v>
      </c>
      <c r="AV21" s="366" t="s">
        <v>7</v>
      </c>
      <c r="AW21" s="366" t="s">
        <v>7</v>
      </c>
      <c r="AX21" s="366" t="s">
        <v>7</v>
      </c>
      <c r="AY21" s="366" t="s">
        <v>7</v>
      </c>
      <c r="AZ21" s="366" t="s">
        <v>7</v>
      </c>
      <c r="BA21" s="366" t="s">
        <v>7</v>
      </c>
      <c r="BB21" s="366" t="s">
        <v>7</v>
      </c>
      <c r="BC21" s="366" t="s">
        <v>7</v>
      </c>
      <c r="BD21" s="366" t="s">
        <v>7</v>
      </c>
      <c r="BE21" s="366" t="s">
        <v>7</v>
      </c>
      <c r="BF21" s="366" t="s">
        <v>7</v>
      </c>
      <c r="BG21" s="366" t="s">
        <v>7</v>
      </c>
      <c r="BH21" s="366" t="s">
        <v>7</v>
      </c>
      <c r="BI21" s="366" t="s">
        <v>7</v>
      </c>
      <c r="BJ21" s="366" t="s">
        <v>7</v>
      </c>
      <c r="BK21" s="91" t="s">
        <v>7</v>
      </c>
      <c r="BL21" s="121">
        <f t="shared" si="8"/>
        <v>16</v>
      </c>
      <c r="BM21" s="208" t="str">
        <f t="shared" ca="1" si="5"/>
        <v>x</v>
      </c>
      <c r="BO21" s="282" t="str">
        <f>'Task PV @ PT'!D21</f>
        <v>x</v>
      </c>
      <c r="BP21" s="282" t="str">
        <f t="shared" si="2"/>
        <v>x</v>
      </c>
      <c r="BQ21" s="283" t="str">
        <f t="shared" ca="1" si="3"/>
        <v>x</v>
      </c>
      <c r="BR21" s="278" t="str">
        <f t="shared" si="9"/>
        <v>x</v>
      </c>
      <c r="BS21" s="278" t="str">
        <f t="shared" ca="1" si="6"/>
        <v>x</v>
      </c>
      <c r="BT21" s="278" t="str">
        <f t="shared" si="7"/>
        <v>x</v>
      </c>
    </row>
    <row r="22" spans="1:72" ht="13.5" thickBot="1" x14ac:dyDescent="0.25">
      <c r="A22" s="100" t="str">
        <f>'Task PV @ PT'!A22</f>
        <v>Task Identifier</v>
      </c>
      <c r="B22" s="128" t="s">
        <v>7</v>
      </c>
      <c r="C22" s="308" t="s">
        <v>7</v>
      </c>
      <c r="D22" s="366" t="s">
        <v>7</v>
      </c>
      <c r="E22" s="366" t="s">
        <v>7</v>
      </c>
      <c r="F22" s="366" t="s">
        <v>7</v>
      </c>
      <c r="G22" s="366" t="s">
        <v>7</v>
      </c>
      <c r="H22" s="366" t="s">
        <v>7</v>
      </c>
      <c r="I22" s="366" t="s">
        <v>7</v>
      </c>
      <c r="J22" s="366" t="s">
        <v>7</v>
      </c>
      <c r="K22" s="366" t="s">
        <v>7</v>
      </c>
      <c r="L22" s="366" t="s">
        <v>7</v>
      </c>
      <c r="M22" s="366" t="s">
        <v>7</v>
      </c>
      <c r="N22" s="366" t="s">
        <v>7</v>
      </c>
      <c r="O22" s="366" t="s">
        <v>7</v>
      </c>
      <c r="P22" s="366" t="s">
        <v>7</v>
      </c>
      <c r="Q22" s="366" t="s">
        <v>7</v>
      </c>
      <c r="R22" s="366" t="s">
        <v>7</v>
      </c>
      <c r="S22" s="366" t="s">
        <v>7</v>
      </c>
      <c r="T22" s="366" t="s">
        <v>7</v>
      </c>
      <c r="U22" s="366" t="s">
        <v>7</v>
      </c>
      <c r="V22" s="366" t="s">
        <v>7</v>
      </c>
      <c r="W22" s="366" t="s">
        <v>7</v>
      </c>
      <c r="X22" s="366" t="s">
        <v>7</v>
      </c>
      <c r="Y22" s="366" t="s">
        <v>7</v>
      </c>
      <c r="Z22" s="366" t="s">
        <v>7</v>
      </c>
      <c r="AA22" s="366" t="s">
        <v>7</v>
      </c>
      <c r="AB22" s="366" t="s">
        <v>7</v>
      </c>
      <c r="AC22" s="366" t="s">
        <v>7</v>
      </c>
      <c r="AD22" s="366" t="s">
        <v>7</v>
      </c>
      <c r="AE22" s="366" t="s">
        <v>7</v>
      </c>
      <c r="AF22" s="366" t="s">
        <v>7</v>
      </c>
      <c r="AG22" s="366" t="s">
        <v>7</v>
      </c>
      <c r="AH22" s="366" t="s">
        <v>7</v>
      </c>
      <c r="AI22" s="366" t="s">
        <v>7</v>
      </c>
      <c r="AJ22" s="366" t="s">
        <v>7</v>
      </c>
      <c r="AK22" s="366" t="s">
        <v>7</v>
      </c>
      <c r="AL22" s="366" t="s">
        <v>7</v>
      </c>
      <c r="AM22" s="366" t="s">
        <v>7</v>
      </c>
      <c r="AN22" s="366" t="s">
        <v>7</v>
      </c>
      <c r="AO22" s="366" t="s">
        <v>7</v>
      </c>
      <c r="AP22" s="366" t="s">
        <v>7</v>
      </c>
      <c r="AQ22" s="366" t="s">
        <v>7</v>
      </c>
      <c r="AR22" s="366" t="s">
        <v>7</v>
      </c>
      <c r="AS22" s="366" t="s">
        <v>7</v>
      </c>
      <c r="AT22" s="366" t="s">
        <v>7</v>
      </c>
      <c r="AU22" s="366" t="s">
        <v>7</v>
      </c>
      <c r="AV22" s="366" t="s">
        <v>7</v>
      </c>
      <c r="AW22" s="366" t="s">
        <v>7</v>
      </c>
      <c r="AX22" s="366" t="s">
        <v>7</v>
      </c>
      <c r="AY22" s="366" t="s">
        <v>7</v>
      </c>
      <c r="AZ22" s="366" t="s">
        <v>7</v>
      </c>
      <c r="BA22" s="366" t="s">
        <v>7</v>
      </c>
      <c r="BB22" s="366" t="s">
        <v>7</v>
      </c>
      <c r="BC22" s="366" t="s">
        <v>7</v>
      </c>
      <c r="BD22" s="366" t="s">
        <v>7</v>
      </c>
      <c r="BE22" s="366" t="s">
        <v>7</v>
      </c>
      <c r="BF22" s="366" t="s">
        <v>7</v>
      </c>
      <c r="BG22" s="366" t="s">
        <v>7</v>
      </c>
      <c r="BH22" s="366" t="s">
        <v>7</v>
      </c>
      <c r="BI22" s="366" t="s">
        <v>7</v>
      </c>
      <c r="BJ22" s="366" t="s">
        <v>7</v>
      </c>
      <c r="BK22" s="91" t="s">
        <v>7</v>
      </c>
      <c r="BL22" s="121">
        <f t="shared" si="8"/>
        <v>17</v>
      </c>
      <c r="BM22" s="208" t="str">
        <f t="shared" ca="1" si="5"/>
        <v>x</v>
      </c>
      <c r="BO22" s="282" t="str">
        <f>'Task PV @ PT'!D22</f>
        <v>x</v>
      </c>
      <c r="BP22" s="282" t="str">
        <f t="shared" si="2"/>
        <v>x</v>
      </c>
      <c r="BQ22" s="283" t="str">
        <f t="shared" ca="1" si="3"/>
        <v>x</v>
      </c>
      <c r="BR22" s="278" t="str">
        <f t="shared" si="9"/>
        <v>x</v>
      </c>
      <c r="BS22" s="278" t="str">
        <f t="shared" ca="1" si="6"/>
        <v>x</v>
      </c>
      <c r="BT22" s="278" t="str">
        <f t="shared" si="7"/>
        <v>x</v>
      </c>
    </row>
    <row r="23" spans="1:72" ht="13.5" thickBot="1" x14ac:dyDescent="0.25">
      <c r="A23" s="100" t="str">
        <f>'Task PV @ PT'!A23</f>
        <v>Task Identifier</v>
      </c>
      <c r="B23" s="128" t="s">
        <v>7</v>
      </c>
      <c r="C23" s="133" t="s">
        <v>7</v>
      </c>
      <c r="D23" s="366" t="s">
        <v>7</v>
      </c>
      <c r="E23" s="366" t="s">
        <v>7</v>
      </c>
      <c r="F23" s="366" t="s">
        <v>7</v>
      </c>
      <c r="G23" s="366" t="s">
        <v>7</v>
      </c>
      <c r="H23" s="366" t="s">
        <v>7</v>
      </c>
      <c r="I23" s="366" t="s">
        <v>7</v>
      </c>
      <c r="J23" s="366" t="s">
        <v>7</v>
      </c>
      <c r="K23" s="366" t="s">
        <v>7</v>
      </c>
      <c r="L23" s="366" t="s">
        <v>7</v>
      </c>
      <c r="M23" s="366" t="s">
        <v>7</v>
      </c>
      <c r="N23" s="366" t="s">
        <v>7</v>
      </c>
      <c r="O23" s="366" t="s">
        <v>7</v>
      </c>
      <c r="P23" s="366" t="s">
        <v>7</v>
      </c>
      <c r="Q23" s="366" t="s">
        <v>7</v>
      </c>
      <c r="R23" s="366" t="s">
        <v>7</v>
      </c>
      <c r="S23" s="366" t="s">
        <v>7</v>
      </c>
      <c r="T23" s="366" t="s">
        <v>7</v>
      </c>
      <c r="U23" s="366" t="s">
        <v>7</v>
      </c>
      <c r="V23" s="366" t="s">
        <v>7</v>
      </c>
      <c r="W23" s="366" t="s">
        <v>7</v>
      </c>
      <c r="X23" s="366" t="s">
        <v>7</v>
      </c>
      <c r="Y23" s="366" t="s">
        <v>7</v>
      </c>
      <c r="Z23" s="366" t="s">
        <v>7</v>
      </c>
      <c r="AA23" s="366" t="s">
        <v>7</v>
      </c>
      <c r="AB23" s="366" t="s">
        <v>7</v>
      </c>
      <c r="AC23" s="366" t="s">
        <v>7</v>
      </c>
      <c r="AD23" s="366" t="s">
        <v>7</v>
      </c>
      <c r="AE23" s="366" t="s">
        <v>7</v>
      </c>
      <c r="AF23" s="366" t="s">
        <v>7</v>
      </c>
      <c r="AG23" s="366" t="s">
        <v>7</v>
      </c>
      <c r="AH23" s="366" t="s">
        <v>7</v>
      </c>
      <c r="AI23" s="366" t="s">
        <v>7</v>
      </c>
      <c r="AJ23" s="366" t="s">
        <v>7</v>
      </c>
      <c r="AK23" s="366" t="s">
        <v>7</v>
      </c>
      <c r="AL23" s="366" t="s">
        <v>7</v>
      </c>
      <c r="AM23" s="366" t="s">
        <v>7</v>
      </c>
      <c r="AN23" s="366" t="s">
        <v>7</v>
      </c>
      <c r="AO23" s="366" t="s">
        <v>7</v>
      </c>
      <c r="AP23" s="366" t="s">
        <v>7</v>
      </c>
      <c r="AQ23" s="366" t="s">
        <v>7</v>
      </c>
      <c r="AR23" s="366" t="s">
        <v>7</v>
      </c>
      <c r="AS23" s="366" t="s">
        <v>7</v>
      </c>
      <c r="AT23" s="366" t="s">
        <v>7</v>
      </c>
      <c r="AU23" s="366" t="s">
        <v>7</v>
      </c>
      <c r="AV23" s="366" t="s">
        <v>7</v>
      </c>
      <c r="AW23" s="366" t="s">
        <v>7</v>
      </c>
      <c r="AX23" s="366" t="s">
        <v>7</v>
      </c>
      <c r="AY23" s="366" t="s">
        <v>7</v>
      </c>
      <c r="AZ23" s="366" t="s">
        <v>7</v>
      </c>
      <c r="BA23" s="366" t="s">
        <v>7</v>
      </c>
      <c r="BB23" s="366" t="s">
        <v>7</v>
      </c>
      <c r="BC23" s="366" t="s">
        <v>7</v>
      </c>
      <c r="BD23" s="366" t="s">
        <v>7</v>
      </c>
      <c r="BE23" s="366" t="s">
        <v>7</v>
      </c>
      <c r="BF23" s="366" t="s">
        <v>7</v>
      </c>
      <c r="BG23" s="366" t="s">
        <v>7</v>
      </c>
      <c r="BH23" s="366" t="s">
        <v>7</v>
      </c>
      <c r="BI23" s="366" t="s">
        <v>7</v>
      </c>
      <c r="BJ23" s="366" t="s">
        <v>7</v>
      </c>
      <c r="BK23" s="91" t="s">
        <v>7</v>
      </c>
      <c r="BL23" s="121">
        <f t="shared" si="8"/>
        <v>18</v>
      </c>
      <c r="BM23" s="208" t="str">
        <f t="shared" ca="1" si="5"/>
        <v>x</v>
      </c>
      <c r="BO23" s="282" t="str">
        <f>'Task PV @ PT'!D23</f>
        <v>x</v>
      </c>
      <c r="BP23" s="282" t="str">
        <f t="shared" si="2"/>
        <v>x</v>
      </c>
      <c r="BQ23" s="283" t="str">
        <f t="shared" ca="1" si="3"/>
        <v>x</v>
      </c>
      <c r="BR23" s="278" t="str">
        <f t="shared" si="9"/>
        <v>x</v>
      </c>
      <c r="BS23" s="278" t="str">
        <f t="shared" ca="1" si="6"/>
        <v>x</v>
      </c>
      <c r="BT23" s="278" t="str">
        <f t="shared" si="7"/>
        <v>x</v>
      </c>
    </row>
    <row r="24" spans="1:72" ht="13.5" thickBot="1" x14ac:dyDescent="0.25">
      <c r="A24" s="100" t="str">
        <f>'Task PV @ PT'!A24</f>
        <v>Task Identifier</v>
      </c>
      <c r="B24" s="128" t="s">
        <v>7</v>
      </c>
      <c r="C24" s="133" t="s">
        <v>7</v>
      </c>
      <c r="D24" s="366" t="s">
        <v>7</v>
      </c>
      <c r="E24" s="366" t="s">
        <v>7</v>
      </c>
      <c r="F24" s="366" t="s">
        <v>7</v>
      </c>
      <c r="G24" s="366" t="s">
        <v>7</v>
      </c>
      <c r="H24" s="366" t="s">
        <v>7</v>
      </c>
      <c r="I24" s="366" t="s">
        <v>7</v>
      </c>
      <c r="J24" s="366" t="s">
        <v>7</v>
      </c>
      <c r="K24" s="366" t="s">
        <v>7</v>
      </c>
      <c r="L24" s="366" t="s">
        <v>7</v>
      </c>
      <c r="M24" s="366" t="s">
        <v>7</v>
      </c>
      <c r="N24" s="366" t="s">
        <v>7</v>
      </c>
      <c r="O24" s="366" t="s">
        <v>7</v>
      </c>
      <c r="P24" s="366" t="s">
        <v>7</v>
      </c>
      <c r="Q24" s="366" t="s">
        <v>7</v>
      </c>
      <c r="R24" s="366" t="s">
        <v>7</v>
      </c>
      <c r="S24" s="366" t="s">
        <v>7</v>
      </c>
      <c r="T24" s="366" t="s">
        <v>7</v>
      </c>
      <c r="U24" s="366" t="s">
        <v>7</v>
      </c>
      <c r="V24" s="366" t="s">
        <v>7</v>
      </c>
      <c r="W24" s="366" t="s">
        <v>7</v>
      </c>
      <c r="X24" s="366" t="s">
        <v>7</v>
      </c>
      <c r="Y24" s="366" t="s">
        <v>7</v>
      </c>
      <c r="Z24" s="366" t="s">
        <v>7</v>
      </c>
      <c r="AA24" s="366" t="s">
        <v>7</v>
      </c>
      <c r="AB24" s="366" t="s">
        <v>7</v>
      </c>
      <c r="AC24" s="366" t="s">
        <v>7</v>
      </c>
      <c r="AD24" s="366" t="s">
        <v>7</v>
      </c>
      <c r="AE24" s="366" t="s">
        <v>7</v>
      </c>
      <c r="AF24" s="366" t="s">
        <v>7</v>
      </c>
      <c r="AG24" s="366" t="s">
        <v>7</v>
      </c>
      <c r="AH24" s="366" t="s">
        <v>7</v>
      </c>
      <c r="AI24" s="366" t="s">
        <v>7</v>
      </c>
      <c r="AJ24" s="366" t="s">
        <v>7</v>
      </c>
      <c r="AK24" s="366" t="s">
        <v>7</v>
      </c>
      <c r="AL24" s="366" t="s">
        <v>7</v>
      </c>
      <c r="AM24" s="366" t="s">
        <v>7</v>
      </c>
      <c r="AN24" s="366" t="s">
        <v>7</v>
      </c>
      <c r="AO24" s="366" t="s">
        <v>7</v>
      </c>
      <c r="AP24" s="366" t="s">
        <v>7</v>
      </c>
      <c r="AQ24" s="366" t="s">
        <v>7</v>
      </c>
      <c r="AR24" s="366" t="s">
        <v>7</v>
      </c>
      <c r="AS24" s="366" t="s">
        <v>7</v>
      </c>
      <c r="AT24" s="366" t="s">
        <v>7</v>
      </c>
      <c r="AU24" s="366" t="s">
        <v>7</v>
      </c>
      <c r="AV24" s="366" t="s">
        <v>7</v>
      </c>
      <c r="AW24" s="366" t="s">
        <v>7</v>
      </c>
      <c r="AX24" s="366" t="s">
        <v>7</v>
      </c>
      <c r="AY24" s="366" t="s">
        <v>7</v>
      </c>
      <c r="AZ24" s="366" t="s">
        <v>7</v>
      </c>
      <c r="BA24" s="366" t="s">
        <v>7</v>
      </c>
      <c r="BB24" s="366" t="s">
        <v>7</v>
      </c>
      <c r="BC24" s="366" t="s">
        <v>7</v>
      </c>
      <c r="BD24" s="366" t="s">
        <v>7</v>
      </c>
      <c r="BE24" s="366" t="s">
        <v>7</v>
      </c>
      <c r="BF24" s="366" t="s">
        <v>7</v>
      </c>
      <c r="BG24" s="366" t="s">
        <v>7</v>
      </c>
      <c r="BH24" s="366" t="s">
        <v>7</v>
      </c>
      <c r="BI24" s="366" t="s">
        <v>7</v>
      </c>
      <c r="BJ24" s="366" t="s">
        <v>7</v>
      </c>
      <c r="BK24" s="91" t="s">
        <v>7</v>
      </c>
      <c r="BL24" s="121">
        <f t="shared" si="8"/>
        <v>19</v>
      </c>
      <c r="BM24" s="208" t="str">
        <f t="shared" ca="1" si="5"/>
        <v>x</v>
      </c>
      <c r="BO24" s="282" t="str">
        <f>'Task PV @ PT'!D24</f>
        <v>x</v>
      </c>
      <c r="BP24" s="282" t="str">
        <f t="shared" si="2"/>
        <v>x</v>
      </c>
      <c r="BQ24" s="283" t="str">
        <f t="shared" ca="1" si="3"/>
        <v>x</v>
      </c>
      <c r="BR24" s="278" t="str">
        <f t="shared" si="9"/>
        <v>x</v>
      </c>
      <c r="BS24" s="278" t="str">
        <f t="shared" ca="1" si="6"/>
        <v>x</v>
      </c>
      <c r="BT24" s="278" t="str">
        <f t="shared" si="7"/>
        <v>x</v>
      </c>
    </row>
    <row r="25" spans="1:72" ht="13.5" thickBot="1" x14ac:dyDescent="0.25">
      <c r="A25" s="100" t="str">
        <f>'Task PV @ PT'!A25</f>
        <v>Task Identifier</v>
      </c>
      <c r="B25" s="128" t="s">
        <v>7</v>
      </c>
      <c r="C25" s="133" t="s">
        <v>7</v>
      </c>
      <c r="D25" s="366" t="s">
        <v>7</v>
      </c>
      <c r="E25" s="366" t="s">
        <v>7</v>
      </c>
      <c r="F25" s="366" t="s">
        <v>7</v>
      </c>
      <c r="G25" s="366" t="s">
        <v>7</v>
      </c>
      <c r="H25" s="366" t="s">
        <v>7</v>
      </c>
      <c r="I25" s="366" t="s">
        <v>7</v>
      </c>
      <c r="J25" s="366" t="s">
        <v>7</v>
      </c>
      <c r="K25" s="366" t="s">
        <v>7</v>
      </c>
      <c r="L25" s="366" t="s">
        <v>7</v>
      </c>
      <c r="M25" s="366" t="s">
        <v>7</v>
      </c>
      <c r="N25" s="366" t="s">
        <v>7</v>
      </c>
      <c r="O25" s="366" t="s">
        <v>7</v>
      </c>
      <c r="P25" s="366" t="s">
        <v>7</v>
      </c>
      <c r="Q25" s="366" t="s">
        <v>7</v>
      </c>
      <c r="R25" s="366" t="s">
        <v>7</v>
      </c>
      <c r="S25" s="366" t="s">
        <v>7</v>
      </c>
      <c r="T25" s="366" t="s">
        <v>7</v>
      </c>
      <c r="U25" s="366" t="s">
        <v>7</v>
      </c>
      <c r="V25" s="366" t="s">
        <v>7</v>
      </c>
      <c r="W25" s="366" t="s">
        <v>7</v>
      </c>
      <c r="X25" s="366" t="s">
        <v>7</v>
      </c>
      <c r="Y25" s="366" t="s">
        <v>7</v>
      </c>
      <c r="Z25" s="366" t="s">
        <v>7</v>
      </c>
      <c r="AA25" s="366" t="s">
        <v>7</v>
      </c>
      <c r="AB25" s="366" t="s">
        <v>7</v>
      </c>
      <c r="AC25" s="366" t="s">
        <v>7</v>
      </c>
      <c r="AD25" s="366" t="s">
        <v>7</v>
      </c>
      <c r="AE25" s="366" t="s">
        <v>7</v>
      </c>
      <c r="AF25" s="366" t="s">
        <v>7</v>
      </c>
      <c r="AG25" s="366" t="s">
        <v>7</v>
      </c>
      <c r="AH25" s="366" t="s">
        <v>7</v>
      </c>
      <c r="AI25" s="366" t="s">
        <v>7</v>
      </c>
      <c r="AJ25" s="366" t="s">
        <v>7</v>
      </c>
      <c r="AK25" s="366" t="s">
        <v>7</v>
      </c>
      <c r="AL25" s="366" t="s">
        <v>7</v>
      </c>
      <c r="AM25" s="366" t="s">
        <v>7</v>
      </c>
      <c r="AN25" s="366" t="s">
        <v>7</v>
      </c>
      <c r="AO25" s="366" t="s">
        <v>7</v>
      </c>
      <c r="AP25" s="366" t="s">
        <v>7</v>
      </c>
      <c r="AQ25" s="366" t="s">
        <v>7</v>
      </c>
      <c r="AR25" s="366" t="s">
        <v>7</v>
      </c>
      <c r="AS25" s="366" t="s">
        <v>7</v>
      </c>
      <c r="AT25" s="366" t="s">
        <v>7</v>
      </c>
      <c r="AU25" s="366" t="s">
        <v>7</v>
      </c>
      <c r="AV25" s="366" t="s">
        <v>7</v>
      </c>
      <c r="AW25" s="366" t="s">
        <v>7</v>
      </c>
      <c r="AX25" s="366" t="s">
        <v>7</v>
      </c>
      <c r="AY25" s="366" t="s">
        <v>7</v>
      </c>
      <c r="AZ25" s="366" t="s">
        <v>7</v>
      </c>
      <c r="BA25" s="366" t="s">
        <v>7</v>
      </c>
      <c r="BB25" s="366" t="s">
        <v>7</v>
      </c>
      <c r="BC25" s="366" t="s">
        <v>7</v>
      </c>
      <c r="BD25" s="366" t="s">
        <v>7</v>
      </c>
      <c r="BE25" s="366" t="s">
        <v>7</v>
      </c>
      <c r="BF25" s="366" t="s">
        <v>7</v>
      </c>
      <c r="BG25" s="366" t="s">
        <v>7</v>
      </c>
      <c r="BH25" s="366" t="s">
        <v>7</v>
      </c>
      <c r="BI25" s="366" t="s">
        <v>7</v>
      </c>
      <c r="BJ25" s="366" t="s">
        <v>7</v>
      </c>
      <c r="BK25" s="91" t="s">
        <v>7</v>
      </c>
      <c r="BL25" s="121">
        <f t="shared" si="8"/>
        <v>20</v>
      </c>
      <c r="BM25" s="208" t="str">
        <f t="shared" ca="1" si="5"/>
        <v>x</v>
      </c>
      <c r="BO25" s="282" t="str">
        <f>'Task PV @ PT'!D25</f>
        <v>x</v>
      </c>
      <c r="BP25" s="282" t="str">
        <f t="shared" si="2"/>
        <v>x</v>
      </c>
      <c r="BQ25" s="283" t="str">
        <f t="shared" ca="1" si="3"/>
        <v>x</v>
      </c>
      <c r="BR25" s="278" t="str">
        <f t="shared" si="9"/>
        <v>x</v>
      </c>
      <c r="BS25" s="278" t="str">
        <f t="shared" ca="1" si="6"/>
        <v>x</v>
      </c>
      <c r="BT25" s="278" t="str">
        <f t="shared" si="7"/>
        <v>x</v>
      </c>
    </row>
    <row r="26" spans="1:72" ht="13.5" thickBot="1" x14ac:dyDescent="0.25">
      <c r="A26" s="100" t="str">
        <f>'Task PV @ PT'!A26</f>
        <v>Task Identifier</v>
      </c>
      <c r="B26" s="128" t="s">
        <v>7</v>
      </c>
      <c r="C26" s="133" t="s">
        <v>7</v>
      </c>
      <c r="D26" s="366" t="s">
        <v>7</v>
      </c>
      <c r="E26" s="366" t="s">
        <v>7</v>
      </c>
      <c r="F26" s="366" t="s">
        <v>7</v>
      </c>
      <c r="G26" s="366" t="s">
        <v>7</v>
      </c>
      <c r="H26" s="366" t="s">
        <v>7</v>
      </c>
      <c r="I26" s="366" t="s">
        <v>7</v>
      </c>
      <c r="J26" s="366" t="s">
        <v>7</v>
      </c>
      <c r="K26" s="366" t="s">
        <v>7</v>
      </c>
      <c r="L26" s="366" t="s">
        <v>7</v>
      </c>
      <c r="M26" s="366" t="s">
        <v>7</v>
      </c>
      <c r="N26" s="366" t="s">
        <v>7</v>
      </c>
      <c r="O26" s="366" t="s">
        <v>7</v>
      </c>
      <c r="P26" s="366" t="s">
        <v>7</v>
      </c>
      <c r="Q26" s="366" t="s">
        <v>7</v>
      </c>
      <c r="R26" s="366" t="s">
        <v>7</v>
      </c>
      <c r="S26" s="366" t="s">
        <v>7</v>
      </c>
      <c r="T26" s="366" t="s">
        <v>7</v>
      </c>
      <c r="U26" s="366" t="s">
        <v>7</v>
      </c>
      <c r="V26" s="366" t="s">
        <v>7</v>
      </c>
      <c r="W26" s="366" t="s">
        <v>7</v>
      </c>
      <c r="X26" s="366" t="s">
        <v>7</v>
      </c>
      <c r="Y26" s="366" t="s">
        <v>7</v>
      </c>
      <c r="Z26" s="366" t="s">
        <v>7</v>
      </c>
      <c r="AA26" s="366" t="s">
        <v>7</v>
      </c>
      <c r="AB26" s="366" t="s">
        <v>7</v>
      </c>
      <c r="AC26" s="366" t="s">
        <v>7</v>
      </c>
      <c r="AD26" s="366" t="s">
        <v>7</v>
      </c>
      <c r="AE26" s="366" t="s">
        <v>7</v>
      </c>
      <c r="AF26" s="366" t="s">
        <v>7</v>
      </c>
      <c r="AG26" s="366" t="s">
        <v>7</v>
      </c>
      <c r="AH26" s="366" t="s">
        <v>7</v>
      </c>
      <c r="AI26" s="366" t="s">
        <v>7</v>
      </c>
      <c r="AJ26" s="366" t="s">
        <v>7</v>
      </c>
      <c r="AK26" s="366" t="s">
        <v>7</v>
      </c>
      <c r="AL26" s="366" t="s">
        <v>7</v>
      </c>
      <c r="AM26" s="366" t="s">
        <v>7</v>
      </c>
      <c r="AN26" s="366" t="s">
        <v>7</v>
      </c>
      <c r="AO26" s="366" t="s">
        <v>7</v>
      </c>
      <c r="AP26" s="366" t="s">
        <v>7</v>
      </c>
      <c r="AQ26" s="366" t="s">
        <v>7</v>
      </c>
      <c r="AR26" s="366" t="s">
        <v>7</v>
      </c>
      <c r="AS26" s="366" t="s">
        <v>7</v>
      </c>
      <c r="AT26" s="366" t="s">
        <v>7</v>
      </c>
      <c r="AU26" s="366" t="s">
        <v>7</v>
      </c>
      <c r="AV26" s="366" t="s">
        <v>7</v>
      </c>
      <c r="AW26" s="366" t="s">
        <v>7</v>
      </c>
      <c r="AX26" s="366" t="s">
        <v>7</v>
      </c>
      <c r="AY26" s="366" t="s">
        <v>7</v>
      </c>
      <c r="AZ26" s="366" t="s">
        <v>7</v>
      </c>
      <c r="BA26" s="366" t="s">
        <v>7</v>
      </c>
      <c r="BB26" s="366" t="s">
        <v>7</v>
      </c>
      <c r="BC26" s="366" t="s">
        <v>7</v>
      </c>
      <c r="BD26" s="366" t="s">
        <v>7</v>
      </c>
      <c r="BE26" s="366" t="s">
        <v>7</v>
      </c>
      <c r="BF26" s="366" t="s">
        <v>7</v>
      </c>
      <c r="BG26" s="366" t="s">
        <v>7</v>
      </c>
      <c r="BH26" s="366" t="s">
        <v>7</v>
      </c>
      <c r="BI26" s="366" t="s">
        <v>7</v>
      </c>
      <c r="BJ26" s="366" t="s">
        <v>7</v>
      </c>
      <c r="BK26" s="91" t="s">
        <v>7</v>
      </c>
      <c r="BL26" s="121">
        <f t="shared" si="8"/>
        <v>21</v>
      </c>
      <c r="BM26" s="208" t="str">
        <f t="shared" ca="1" si="5"/>
        <v>x</v>
      </c>
      <c r="BO26" s="282" t="str">
        <f>'Task PV @ PT'!D26</f>
        <v>x</v>
      </c>
      <c r="BP26" s="282" t="str">
        <f t="shared" si="2"/>
        <v>x</v>
      </c>
      <c r="BQ26" s="283" t="str">
        <f t="shared" ca="1" si="3"/>
        <v>x</v>
      </c>
      <c r="BR26" s="278" t="str">
        <f t="shared" si="9"/>
        <v>x</v>
      </c>
      <c r="BS26" s="278" t="str">
        <f t="shared" ca="1" si="6"/>
        <v>x</v>
      </c>
      <c r="BT26" s="278" t="str">
        <f t="shared" si="7"/>
        <v>x</v>
      </c>
    </row>
    <row r="27" spans="1:72" ht="13.5" thickBot="1" x14ac:dyDescent="0.25">
      <c r="A27" s="100" t="str">
        <f>'Task PV @ PT'!A27</f>
        <v>Task Identifier</v>
      </c>
      <c r="B27" s="128" t="s">
        <v>7</v>
      </c>
      <c r="C27" s="133" t="s">
        <v>7</v>
      </c>
      <c r="D27" s="366" t="s">
        <v>7</v>
      </c>
      <c r="E27" s="366" t="s">
        <v>7</v>
      </c>
      <c r="F27" s="366" t="s">
        <v>7</v>
      </c>
      <c r="G27" s="366" t="s">
        <v>7</v>
      </c>
      <c r="H27" s="366" t="s">
        <v>7</v>
      </c>
      <c r="I27" s="366" t="s">
        <v>7</v>
      </c>
      <c r="J27" s="366" t="s">
        <v>7</v>
      </c>
      <c r="K27" s="366" t="s">
        <v>7</v>
      </c>
      <c r="L27" s="366" t="s">
        <v>7</v>
      </c>
      <c r="M27" s="366" t="s">
        <v>7</v>
      </c>
      <c r="N27" s="366" t="s">
        <v>7</v>
      </c>
      <c r="O27" s="366" t="s">
        <v>7</v>
      </c>
      <c r="P27" s="366" t="s">
        <v>7</v>
      </c>
      <c r="Q27" s="366" t="s">
        <v>7</v>
      </c>
      <c r="R27" s="366" t="s">
        <v>7</v>
      </c>
      <c r="S27" s="366" t="s">
        <v>7</v>
      </c>
      <c r="T27" s="366" t="s">
        <v>7</v>
      </c>
      <c r="U27" s="366" t="s">
        <v>7</v>
      </c>
      <c r="V27" s="366" t="s">
        <v>7</v>
      </c>
      <c r="W27" s="366" t="s">
        <v>7</v>
      </c>
      <c r="X27" s="366" t="s">
        <v>7</v>
      </c>
      <c r="Y27" s="366" t="s">
        <v>7</v>
      </c>
      <c r="Z27" s="366" t="s">
        <v>7</v>
      </c>
      <c r="AA27" s="366" t="s">
        <v>7</v>
      </c>
      <c r="AB27" s="366" t="s">
        <v>7</v>
      </c>
      <c r="AC27" s="366" t="s">
        <v>7</v>
      </c>
      <c r="AD27" s="366" t="s">
        <v>7</v>
      </c>
      <c r="AE27" s="366" t="s">
        <v>7</v>
      </c>
      <c r="AF27" s="366" t="s">
        <v>7</v>
      </c>
      <c r="AG27" s="366" t="s">
        <v>7</v>
      </c>
      <c r="AH27" s="366" t="s">
        <v>7</v>
      </c>
      <c r="AI27" s="366" t="s">
        <v>7</v>
      </c>
      <c r="AJ27" s="366" t="s">
        <v>7</v>
      </c>
      <c r="AK27" s="366" t="s">
        <v>7</v>
      </c>
      <c r="AL27" s="366" t="s">
        <v>7</v>
      </c>
      <c r="AM27" s="366" t="s">
        <v>7</v>
      </c>
      <c r="AN27" s="366" t="s">
        <v>7</v>
      </c>
      <c r="AO27" s="366" t="s">
        <v>7</v>
      </c>
      <c r="AP27" s="366" t="s">
        <v>7</v>
      </c>
      <c r="AQ27" s="366" t="s">
        <v>7</v>
      </c>
      <c r="AR27" s="366" t="s">
        <v>7</v>
      </c>
      <c r="AS27" s="366" t="s">
        <v>7</v>
      </c>
      <c r="AT27" s="366" t="s">
        <v>7</v>
      </c>
      <c r="AU27" s="366" t="s">
        <v>7</v>
      </c>
      <c r="AV27" s="366" t="s">
        <v>7</v>
      </c>
      <c r="AW27" s="366" t="s">
        <v>7</v>
      </c>
      <c r="AX27" s="366" t="s">
        <v>7</v>
      </c>
      <c r="AY27" s="366" t="s">
        <v>7</v>
      </c>
      <c r="AZ27" s="366" t="s">
        <v>7</v>
      </c>
      <c r="BA27" s="366" t="s">
        <v>7</v>
      </c>
      <c r="BB27" s="366" t="s">
        <v>7</v>
      </c>
      <c r="BC27" s="366" t="s">
        <v>7</v>
      </c>
      <c r="BD27" s="366" t="s">
        <v>7</v>
      </c>
      <c r="BE27" s="366" t="s">
        <v>7</v>
      </c>
      <c r="BF27" s="366" t="s">
        <v>7</v>
      </c>
      <c r="BG27" s="366" t="s">
        <v>7</v>
      </c>
      <c r="BH27" s="366" t="s">
        <v>7</v>
      </c>
      <c r="BI27" s="366" t="s">
        <v>7</v>
      </c>
      <c r="BJ27" s="366" t="s">
        <v>7</v>
      </c>
      <c r="BK27" s="91" t="s">
        <v>7</v>
      </c>
      <c r="BL27" s="121">
        <f t="shared" si="8"/>
        <v>22</v>
      </c>
      <c r="BM27" s="208" t="str">
        <f t="shared" ca="1" si="5"/>
        <v>x</v>
      </c>
      <c r="BO27" s="282" t="str">
        <f>'Task PV @ PT'!D27</f>
        <v>x</v>
      </c>
      <c r="BP27" s="282" t="str">
        <f t="shared" si="2"/>
        <v>x</v>
      </c>
      <c r="BQ27" s="283" t="str">
        <f t="shared" ca="1" si="3"/>
        <v>x</v>
      </c>
      <c r="BR27" s="278" t="str">
        <f t="shared" si="9"/>
        <v>x</v>
      </c>
      <c r="BS27" s="278" t="str">
        <f t="shared" ca="1" si="6"/>
        <v>x</v>
      </c>
      <c r="BT27" s="278" t="str">
        <f t="shared" si="7"/>
        <v>x</v>
      </c>
    </row>
    <row r="28" spans="1:72" ht="13.5" thickBot="1" x14ac:dyDescent="0.25">
      <c r="A28" s="100" t="str">
        <f>'Task PV @ PT'!A28</f>
        <v>Task Identifier</v>
      </c>
      <c r="B28" s="128" t="s">
        <v>7</v>
      </c>
      <c r="C28" s="133" t="s">
        <v>7</v>
      </c>
      <c r="D28" s="366" t="s">
        <v>7</v>
      </c>
      <c r="E28" s="366" t="s">
        <v>7</v>
      </c>
      <c r="F28" s="366" t="s">
        <v>7</v>
      </c>
      <c r="G28" s="366" t="s">
        <v>7</v>
      </c>
      <c r="H28" s="366" t="s">
        <v>7</v>
      </c>
      <c r="I28" s="366" t="s">
        <v>7</v>
      </c>
      <c r="J28" s="366" t="s">
        <v>7</v>
      </c>
      <c r="K28" s="366" t="s">
        <v>7</v>
      </c>
      <c r="L28" s="366" t="s">
        <v>7</v>
      </c>
      <c r="M28" s="366" t="s">
        <v>7</v>
      </c>
      <c r="N28" s="366" t="s">
        <v>7</v>
      </c>
      <c r="O28" s="366" t="s">
        <v>7</v>
      </c>
      <c r="P28" s="366" t="s">
        <v>7</v>
      </c>
      <c r="Q28" s="366" t="s">
        <v>7</v>
      </c>
      <c r="R28" s="366" t="s">
        <v>7</v>
      </c>
      <c r="S28" s="366" t="s">
        <v>7</v>
      </c>
      <c r="T28" s="366" t="s">
        <v>7</v>
      </c>
      <c r="U28" s="366" t="s">
        <v>7</v>
      </c>
      <c r="V28" s="366" t="s">
        <v>7</v>
      </c>
      <c r="W28" s="366" t="s">
        <v>7</v>
      </c>
      <c r="X28" s="366" t="s">
        <v>7</v>
      </c>
      <c r="Y28" s="366" t="s">
        <v>7</v>
      </c>
      <c r="Z28" s="366" t="s">
        <v>7</v>
      </c>
      <c r="AA28" s="366" t="s">
        <v>7</v>
      </c>
      <c r="AB28" s="366" t="s">
        <v>7</v>
      </c>
      <c r="AC28" s="366" t="s">
        <v>7</v>
      </c>
      <c r="AD28" s="366" t="s">
        <v>7</v>
      </c>
      <c r="AE28" s="366" t="s">
        <v>7</v>
      </c>
      <c r="AF28" s="366" t="s">
        <v>7</v>
      </c>
      <c r="AG28" s="366" t="s">
        <v>7</v>
      </c>
      <c r="AH28" s="366" t="s">
        <v>7</v>
      </c>
      <c r="AI28" s="366" t="s">
        <v>7</v>
      </c>
      <c r="AJ28" s="366" t="s">
        <v>7</v>
      </c>
      <c r="AK28" s="366" t="s">
        <v>7</v>
      </c>
      <c r="AL28" s="366" t="s">
        <v>7</v>
      </c>
      <c r="AM28" s="366" t="s">
        <v>7</v>
      </c>
      <c r="AN28" s="366" t="s">
        <v>7</v>
      </c>
      <c r="AO28" s="366" t="s">
        <v>7</v>
      </c>
      <c r="AP28" s="366" t="s">
        <v>7</v>
      </c>
      <c r="AQ28" s="366" t="s">
        <v>7</v>
      </c>
      <c r="AR28" s="366" t="s">
        <v>7</v>
      </c>
      <c r="AS28" s="366" t="s">
        <v>7</v>
      </c>
      <c r="AT28" s="366" t="s">
        <v>7</v>
      </c>
      <c r="AU28" s="366" t="s">
        <v>7</v>
      </c>
      <c r="AV28" s="366" t="s">
        <v>7</v>
      </c>
      <c r="AW28" s="366" t="s">
        <v>7</v>
      </c>
      <c r="AX28" s="366" t="s">
        <v>7</v>
      </c>
      <c r="AY28" s="366" t="s">
        <v>7</v>
      </c>
      <c r="AZ28" s="366" t="s">
        <v>7</v>
      </c>
      <c r="BA28" s="366" t="s">
        <v>7</v>
      </c>
      <c r="BB28" s="366" t="s">
        <v>7</v>
      </c>
      <c r="BC28" s="366" t="s">
        <v>7</v>
      </c>
      <c r="BD28" s="366" t="s">
        <v>7</v>
      </c>
      <c r="BE28" s="366" t="s">
        <v>7</v>
      </c>
      <c r="BF28" s="366" t="s">
        <v>7</v>
      </c>
      <c r="BG28" s="366" t="s">
        <v>7</v>
      </c>
      <c r="BH28" s="366" t="s">
        <v>7</v>
      </c>
      <c r="BI28" s="366" t="s">
        <v>7</v>
      </c>
      <c r="BJ28" s="366" t="s">
        <v>7</v>
      </c>
      <c r="BK28" s="91" t="s">
        <v>7</v>
      </c>
      <c r="BL28" s="121">
        <f t="shared" si="8"/>
        <v>23</v>
      </c>
      <c r="BM28" s="208" t="str">
        <f t="shared" ca="1" si="5"/>
        <v>x</v>
      </c>
      <c r="BO28" s="282" t="str">
        <f>'Task PV @ PT'!D28</f>
        <v>x</v>
      </c>
      <c r="BP28" s="282" t="str">
        <f t="shared" si="2"/>
        <v>x</v>
      </c>
      <c r="BQ28" s="283" t="str">
        <f t="shared" ca="1" si="3"/>
        <v>x</v>
      </c>
      <c r="BR28" s="278" t="str">
        <f t="shared" si="9"/>
        <v>x</v>
      </c>
      <c r="BS28" s="278" t="str">
        <f t="shared" ca="1" si="6"/>
        <v>x</v>
      </c>
      <c r="BT28" s="278" t="str">
        <f t="shared" si="7"/>
        <v>x</v>
      </c>
    </row>
    <row r="29" spans="1:72" ht="13.5" thickBot="1" x14ac:dyDescent="0.25">
      <c r="A29" s="100" t="str">
        <f>'Task PV @ PT'!A29</f>
        <v>Task Identifier</v>
      </c>
      <c r="B29" s="128" t="s">
        <v>7</v>
      </c>
      <c r="C29" s="133" t="s">
        <v>7</v>
      </c>
      <c r="D29" s="366" t="s">
        <v>7</v>
      </c>
      <c r="E29" s="366" t="s">
        <v>7</v>
      </c>
      <c r="F29" s="366" t="s">
        <v>7</v>
      </c>
      <c r="G29" s="366" t="s">
        <v>7</v>
      </c>
      <c r="H29" s="366" t="s">
        <v>7</v>
      </c>
      <c r="I29" s="366" t="s">
        <v>7</v>
      </c>
      <c r="J29" s="366" t="s">
        <v>7</v>
      </c>
      <c r="K29" s="366" t="s">
        <v>7</v>
      </c>
      <c r="L29" s="366" t="s">
        <v>7</v>
      </c>
      <c r="M29" s="366" t="s">
        <v>7</v>
      </c>
      <c r="N29" s="366" t="s">
        <v>7</v>
      </c>
      <c r="O29" s="366" t="s">
        <v>7</v>
      </c>
      <c r="P29" s="366" t="s">
        <v>7</v>
      </c>
      <c r="Q29" s="366" t="s">
        <v>7</v>
      </c>
      <c r="R29" s="366" t="s">
        <v>7</v>
      </c>
      <c r="S29" s="366" t="s">
        <v>7</v>
      </c>
      <c r="T29" s="366" t="s">
        <v>7</v>
      </c>
      <c r="U29" s="366" t="s">
        <v>7</v>
      </c>
      <c r="V29" s="366" t="s">
        <v>7</v>
      </c>
      <c r="W29" s="366" t="s">
        <v>7</v>
      </c>
      <c r="X29" s="366" t="s">
        <v>7</v>
      </c>
      <c r="Y29" s="366" t="s">
        <v>7</v>
      </c>
      <c r="Z29" s="366" t="s">
        <v>7</v>
      </c>
      <c r="AA29" s="366" t="s">
        <v>7</v>
      </c>
      <c r="AB29" s="366" t="s">
        <v>7</v>
      </c>
      <c r="AC29" s="366" t="s">
        <v>7</v>
      </c>
      <c r="AD29" s="366" t="s">
        <v>7</v>
      </c>
      <c r="AE29" s="366" t="s">
        <v>7</v>
      </c>
      <c r="AF29" s="366" t="s">
        <v>7</v>
      </c>
      <c r="AG29" s="366" t="s">
        <v>7</v>
      </c>
      <c r="AH29" s="366" t="s">
        <v>7</v>
      </c>
      <c r="AI29" s="366" t="s">
        <v>7</v>
      </c>
      <c r="AJ29" s="366" t="s">
        <v>7</v>
      </c>
      <c r="AK29" s="366" t="s">
        <v>7</v>
      </c>
      <c r="AL29" s="366" t="s">
        <v>7</v>
      </c>
      <c r="AM29" s="366" t="s">
        <v>7</v>
      </c>
      <c r="AN29" s="366" t="s">
        <v>7</v>
      </c>
      <c r="AO29" s="366" t="s">
        <v>7</v>
      </c>
      <c r="AP29" s="366" t="s">
        <v>7</v>
      </c>
      <c r="AQ29" s="366" t="s">
        <v>7</v>
      </c>
      <c r="AR29" s="366" t="s">
        <v>7</v>
      </c>
      <c r="AS29" s="366" t="s">
        <v>7</v>
      </c>
      <c r="AT29" s="366" t="s">
        <v>7</v>
      </c>
      <c r="AU29" s="366" t="s">
        <v>7</v>
      </c>
      <c r="AV29" s="366" t="s">
        <v>7</v>
      </c>
      <c r="AW29" s="366" t="s">
        <v>7</v>
      </c>
      <c r="AX29" s="366" t="s">
        <v>7</v>
      </c>
      <c r="AY29" s="366" t="s">
        <v>7</v>
      </c>
      <c r="AZ29" s="366" t="s">
        <v>7</v>
      </c>
      <c r="BA29" s="366" t="s">
        <v>7</v>
      </c>
      <c r="BB29" s="366" t="s">
        <v>7</v>
      </c>
      <c r="BC29" s="366" t="s">
        <v>7</v>
      </c>
      <c r="BD29" s="366" t="s">
        <v>7</v>
      </c>
      <c r="BE29" s="366" t="s">
        <v>7</v>
      </c>
      <c r="BF29" s="366" t="s">
        <v>7</v>
      </c>
      <c r="BG29" s="366" t="s">
        <v>7</v>
      </c>
      <c r="BH29" s="366" t="s">
        <v>7</v>
      </c>
      <c r="BI29" s="366" t="s">
        <v>7</v>
      </c>
      <c r="BJ29" s="366" t="s">
        <v>7</v>
      </c>
      <c r="BK29" s="91" t="s">
        <v>7</v>
      </c>
      <c r="BL29" s="121">
        <f t="shared" si="8"/>
        <v>24</v>
      </c>
      <c r="BM29" s="208" t="str">
        <f t="shared" ca="1" si="5"/>
        <v>x</v>
      </c>
      <c r="BO29" s="282" t="str">
        <f>'Task PV @ PT'!D29</f>
        <v>x</v>
      </c>
      <c r="BP29" s="282" t="str">
        <f t="shared" si="2"/>
        <v>x</v>
      </c>
      <c r="BQ29" s="283" t="str">
        <f t="shared" ca="1" si="3"/>
        <v>x</v>
      </c>
      <c r="BR29" s="278" t="str">
        <f t="shared" si="9"/>
        <v>x</v>
      </c>
      <c r="BS29" s="278" t="str">
        <f t="shared" ca="1" si="6"/>
        <v>x</v>
      </c>
      <c r="BT29" s="278" t="str">
        <f t="shared" si="7"/>
        <v>x</v>
      </c>
    </row>
    <row r="30" spans="1:72" ht="13.5" thickBot="1" x14ac:dyDescent="0.25">
      <c r="A30" s="100" t="str">
        <f>'Task PV @ PT'!A30</f>
        <v>Task Identifier</v>
      </c>
      <c r="B30" s="128" t="s">
        <v>7</v>
      </c>
      <c r="C30" s="133" t="s">
        <v>7</v>
      </c>
      <c r="D30" s="366" t="s">
        <v>7</v>
      </c>
      <c r="E30" s="366" t="s">
        <v>7</v>
      </c>
      <c r="F30" s="366" t="s">
        <v>7</v>
      </c>
      <c r="G30" s="366" t="s">
        <v>7</v>
      </c>
      <c r="H30" s="366" t="s">
        <v>7</v>
      </c>
      <c r="I30" s="366" t="s">
        <v>7</v>
      </c>
      <c r="J30" s="366" t="s">
        <v>7</v>
      </c>
      <c r="K30" s="366" t="s">
        <v>7</v>
      </c>
      <c r="L30" s="366" t="s">
        <v>7</v>
      </c>
      <c r="M30" s="366" t="s">
        <v>7</v>
      </c>
      <c r="N30" s="366" t="s">
        <v>7</v>
      </c>
      <c r="O30" s="366" t="s">
        <v>7</v>
      </c>
      <c r="P30" s="366" t="s">
        <v>7</v>
      </c>
      <c r="Q30" s="366" t="s">
        <v>7</v>
      </c>
      <c r="R30" s="366" t="s">
        <v>7</v>
      </c>
      <c r="S30" s="366" t="s">
        <v>7</v>
      </c>
      <c r="T30" s="366" t="s">
        <v>7</v>
      </c>
      <c r="U30" s="366" t="s">
        <v>7</v>
      </c>
      <c r="V30" s="366" t="s">
        <v>7</v>
      </c>
      <c r="W30" s="366" t="s">
        <v>7</v>
      </c>
      <c r="X30" s="366" t="s">
        <v>7</v>
      </c>
      <c r="Y30" s="366" t="s">
        <v>7</v>
      </c>
      <c r="Z30" s="366" t="s">
        <v>7</v>
      </c>
      <c r="AA30" s="366" t="s">
        <v>7</v>
      </c>
      <c r="AB30" s="366" t="s">
        <v>7</v>
      </c>
      <c r="AC30" s="366" t="s">
        <v>7</v>
      </c>
      <c r="AD30" s="366" t="s">
        <v>7</v>
      </c>
      <c r="AE30" s="366" t="s">
        <v>7</v>
      </c>
      <c r="AF30" s="366" t="s">
        <v>7</v>
      </c>
      <c r="AG30" s="366" t="s">
        <v>7</v>
      </c>
      <c r="AH30" s="366" t="s">
        <v>7</v>
      </c>
      <c r="AI30" s="366" t="s">
        <v>7</v>
      </c>
      <c r="AJ30" s="366" t="s">
        <v>7</v>
      </c>
      <c r="AK30" s="366" t="s">
        <v>7</v>
      </c>
      <c r="AL30" s="366" t="s">
        <v>7</v>
      </c>
      <c r="AM30" s="366" t="s">
        <v>7</v>
      </c>
      <c r="AN30" s="366" t="s">
        <v>7</v>
      </c>
      <c r="AO30" s="366" t="s">
        <v>7</v>
      </c>
      <c r="AP30" s="366" t="s">
        <v>7</v>
      </c>
      <c r="AQ30" s="366" t="s">
        <v>7</v>
      </c>
      <c r="AR30" s="366" t="s">
        <v>7</v>
      </c>
      <c r="AS30" s="366" t="s">
        <v>7</v>
      </c>
      <c r="AT30" s="366" t="s">
        <v>7</v>
      </c>
      <c r="AU30" s="366" t="s">
        <v>7</v>
      </c>
      <c r="AV30" s="366" t="s">
        <v>7</v>
      </c>
      <c r="AW30" s="366" t="s">
        <v>7</v>
      </c>
      <c r="AX30" s="366" t="s">
        <v>7</v>
      </c>
      <c r="AY30" s="366" t="s">
        <v>7</v>
      </c>
      <c r="AZ30" s="366" t="s">
        <v>7</v>
      </c>
      <c r="BA30" s="366" t="s">
        <v>7</v>
      </c>
      <c r="BB30" s="366" t="s">
        <v>7</v>
      </c>
      <c r="BC30" s="366" t="s">
        <v>7</v>
      </c>
      <c r="BD30" s="366" t="s">
        <v>7</v>
      </c>
      <c r="BE30" s="366" t="s">
        <v>7</v>
      </c>
      <c r="BF30" s="366" t="s">
        <v>7</v>
      </c>
      <c r="BG30" s="366" t="s">
        <v>7</v>
      </c>
      <c r="BH30" s="366" t="s">
        <v>7</v>
      </c>
      <c r="BI30" s="366" t="s">
        <v>7</v>
      </c>
      <c r="BJ30" s="366" t="s">
        <v>7</v>
      </c>
      <c r="BK30" s="91" t="s">
        <v>7</v>
      </c>
      <c r="BL30" s="121">
        <f t="shared" si="8"/>
        <v>25</v>
      </c>
      <c r="BM30" s="208" t="str">
        <f t="shared" ca="1" si="5"/>
        <v>x</v>
      </c>
      <c r="BO30" s="282" t="str">
        <f>'Task PV @ PT'!D30</f>
        <v>x</v>
      </c>
      <c r="BP30" s="282" t="str">
        <f t="shared" si="2"/>
        <v>x</v>
      </c>
      <c r="BQ30" s="283" t="str">
        <f t="shared" ca="1" si="3"/>
        <v>x</v>
      </c>
      <c r="BR30" s="278" t="str">
        <f t="shared" si="9"/>
        <v>x</v>
      </c>
      <c r="BS30" s="278" t="str">
        <f t="shared" ca="1" si="6"/>
        <v>x</v>
      </c>
      <c r="BT30" s="278" t="str">
        <f t="shared" si="7"/>
        <v>x</v>
      </c>
    </row>
    <row r="31" spans="1:72" ht="13.5" thickBot="1" x14ac:dyDescent="0.25">
      <c r="A31" s="100" t="str">
        <f>'Task PV @ PT'!A31</f>
        <v>Task Identifier</v>
      </c>
      <c r="B31" s="128" t="s">
        <v>7</v>
      </c>
      <c r="C31" s="133" t="s">
        <v>7</v>
      </c>
      <c r="D31" s="366" t="s">
        <v>7</v>
      </c>
      <c r="E31" s="366" t="s">
        <v>7</v>
      </c>
      <c r="F31" s="366" t="s">
        <v>7</v>
      </c>
      <c r="G31" s="366" t="s">
        <v>7</v>
      </c>
      <c r="H31" s="366" t="s">
        <v>7</v>
      </c>
      <c r="I31" s="366" t="s">
        <v>7</v>
      </c>
      <c r="J31" s="366" t="s">
        <v>7</v>
      </c>
      <c r="K31" s="366" t="s">
        <v>7</v>
      </c>
      <c r="L31" s="366" t="s">
        <v>7</v>
      </c>
      <c r="M31" s="366" t="s">
        <v>7</v>
      </c>
      <c r="N31" s="366" t="s">
        <v>7</v>
      </c>
      <c r="O31" s="366" t="s">
        <v>7</v>
      </c>
      <c r="P31" s="366" t="s">
        <v>7</v>
      </c>
      <c r="Q31" s="366" t="s">
        <v>7</v>
      </c>
      <c r="R31" s="366" t="s">
        <v>7</v>
      </c>
      <c r="S31" s="366" t="s">
        <v>7</v>
      </c>
      <c r="T31" s="366" t="s">
        <v>7</v>
      </c>
      <c r="U31" s="366" t="s">
        <v>7</v>
      </c>
      <c r="V31" s="366" t="s">
        <v>7</v>
      </c>
      <c r="W31" s="366" t="s">
        <v>7</v>
      </c>
      <c r="X31" s="366" t="s">
        <v>7</v>
      </c>
      <c r="Y31" s="366" t="s">
        <v>7</v>
      </c>
      <c r="Z31" s="366" t="s">
        <v>7</v>
      </c>
      <c r="AA31" s="366" t="s">
        <v>7</v>
      </c>
      <c r="AB31" s="366" t="s">
        <v>7</v>
      </c>
      <c r="AC31" s="366" t="s">
        <v>7</v>
      </c>
      <c r="AD31" s="366" t="s">
        <v>7</v>
      </c>
      <c r="AE31" s="366" t="s">
        <v>7</v>
      </c>
      <c r="AF31" s="366" t="s">
        <v>7</v>
      </c>
      <c r="AG31" s="366" t="s">
        <v>7</v>
      </c>
      <c r="AH31" s="366" t="s">
        <v>7</v>
      </c>
      <c r="AI31" s="366" t="s">
        <v>7</v>
      </c>
      <c r="AJ31" s="366" t="s">
        <v>7</v>
      </c>
      <c r="AK31" s="366" t="s">
        <v>7</v>
      </c>
      <c r="AL31" s="366" t="s">
        <v>7</v>
      </c>
      <c r="AM31" s="366" t="s">
        <v>7</v>
      </c>
      <c r="AN31" s="366" t="s">
        <v>7</v>
      </c>
      <c r="AO31" s="366" t="s">
        <v>7</v>
      </c>
      <c r="AP31" s="366" t="s">
        <v>7</v>
      </c>
      <c r="AQ31" s="366" t="s">
        <v>7</v>
      </c>
      <c r="AR31" s="366" t="s">
        <v>7</v>
      </c>
      <c r="AS31" s="366" t="s">
        <v>7</v>
      </c>
      <c r="AT31" s="366" t="s">
        <v>7</v>
      </c>
      <c r="AU31" s="366" t="s">
        <v>7</v>
      </c>
      <c r="AV31" s="366" t="s">
        <v>7</v>
      </c>
      <c r="AW31" s="366" t="s">
        <v>7</v>
      </c>
      <c r="AX31" s="366" t="s">
        <v>7</v>
      </c>
      <c r="AY31" s="366" t="s">
        <v>7</v>
      </c>
      <c r="AZ31" s="366" t="s">
        <v>7</v>
      </c>
      <c r="BA31" s="366" t="s">
        <v>7</v>
      </c>
      <c r="BB31" s="366" t="s">
        <v>7</v>
      </c>
      <c r="BC31" s="366" t="s">
        <v>7</v>
      </c>
      <c r="BD31" s="366" t="s">
        <v>7</v>
      </c>
      <c r="BE31" s="366" t="s">
        <v>7</v>
      </c>
      <c r="BF31" s="366" t="s">
        <v>7</v>
      </c>
      <c r="BG31" s="366" t="s">
        <v>7</v>
      </c>
      <c r="BH31" s="366" t="s">
        <v>7</v>
      </c>
      <c r="BI31" s="366" t="s">
        <v>7</v>
      </c>
      <c r="BJ31" s="366" t="s">
        <v>7</v>
      </c>
      <c r="BK31" s="91" t="s">
        <v>7</v>
      </c>
      <c r="BL31" s="121">
        <f t="shared" si="8"/>
        <v>26</v>
      </c>
      <c r="BM31" s="208" t="str">
        <f t="shared" ca="1" si="5"/>
        <v>x</v>
      </c>
      <c r="BO31" s="282" t="str">
        <f>'Task PV @ PT'!D31</f>
        <v>x</v>
      </c>
      <c r="BP31" s="282" t="str">
        <f t="shared" si="2"/>
        <v>x</v>
      </c>
      <c r="BQ31" s="283" t="str">
        <f t="shared" ca="1" si="3"/>
        <v>x</v>
      </c>
      <c r="BR31" s="278" t="str">
        <f t="shared" si="9"/>
        <v>x</v>
      </c>
      <c r="BS31" s="278" t="str">
        <f t="shared" ca="1" si="6"/>
        <v>x</v>
      </c>
      <c r="BT31" s="278" t="str">
        <f t="shared" si="7"/>
        <v>x</v>
      </c>
    </row>
    <row r="32" spans="1:72" ht="13.5" thickBot="1" x14ac:dyDescent="0.25">
      <c r="A32" s="100" t="str">
        <f>'Task PV @ PT'!A32</f>
        <v>Task Identifier</v>
      </c>
      <c r="B32" s="128" t="s">
        <v>7</v>
      </c>
      <c r="C32" s="133" t="s">
        <v>7</v>
      </c>
      <c r="D32" s="366" t="s">
        <v>7</v>
      </c>
      <c r="E32" s="366" t="s">
        <v>7</v>
      </c>
      <c r="F32" s="366" t="s">
        <v>7</v>
      </c>
      <c r="G32" s="366" t="s">
        <v>7</v>
      </c>
      <c r="H32" s="366" t="s">
        <v>7</v>
      </c>
      <c r="I32" s="366" t="s">
        <v>7</v>
      </c>
      <c r="J32" s="366" t="s">
        <v>7</v>
      </c>
      <c r="K32" s="366" t="s">
        <v>7</v>
      </c>
      <c r="L32" s="366" t="s">
        <v>7</v>
      </c>
      <c r="M32" s="366" t="s">
        <v>7</v>
      </c>
      <c r="N32" s="366" t="s">
        <v>7</v>
      </c>
      <c r="O32" s="366" t="s">
        <v>7</v>
      </c>
      <c r="P32" s="366" t="s">
        <v>7</v>
      </c>
      <c r="Q32" s="366" t="s">
        <v>7</v>
      </c>
      <c r="R32" s="366" t="s">
        <v>7</v>
      </c>
      <c r="S32" s="366" t="s">
        <v>7</v>
      </c>
      <c r="T32" s="366" t="s">
        <v>7</v>
      </c>
      <c r="U32" s="366" t="s">
        <v>7</v>
      </c>
      <c r="V32" s="366" t="s">
        <v>7</v>
      </c>
      <c r="W32" s="366" t="s">
        <v>7</v>
      </c>
      <c r="X32" s="366" t="s">
        <v>7</v>
      </c>
      <c r="Y32" s="366" t="s">
        <v>7</v>
      </c>
      <c r="Z32" s="366" t="s">
        <v>7</v>
      </c>
      <c r="AA32" s="366" t="s">
        <v>7</v>
      </c>
      <c r="AB32" s="366" t="s">
        <v>7</v>
      </c>
      <c r="AC32" s="366" t="s">
        <v>7</v>
      </c>
      <c r="AD32" s="366" t="s">
        <v>7</v>
      </c>
      <c r="AE32" s="366" t="s">
        <v>7</v>
      </c>
      <c r="AF32" s="366" t="s">
        <v>7</v>
      </c>
      <c r="AG32" s="366" t="s">
        <v>7</v>
      </c>
      <c r="AH32" s="366" t="s">
        <v>7</v>
      </c>
      <c r="AI32" s="366" t="s">
        <v>7</v>
      </c>
      <c r="AJ32" s="366" t="s">
        <v>7</v>
      </c>
      <c r="AK32" s="366" t="s">
        <v>7</v>
      </c>
      <c r="AL32" s="366" t="s">
        <v>7</v>
      </c>
      <c r="AM32" s="366" t="s">
        <v>7</v>
      </c>
      <c r="AN32" s="366" t="s">
        <v>7</v>
      </c>
      <c r="AO32" s="366" t="s">
        <v>7</v>
      </c>
      <c r="AP32" s="366" t="s">
        <v>7</v>
      </c>
      <c r="AQ32" s="366" t="s">
        <v>7</v>
      </c>
      <c r="AR32" s="366" t="s">
        <v>7</v>
      </c>
      <c r="AS32" s="366" t="s">
        <v>7</v>
      </c>
      <c r="AT32" s="366" t="s">
        <v>7</v>
      </c>
      <c r="AU32" s="366" t="s">
        <v>7</v>
      </c>
      <c r="AV32" s="366" t="s">
        <v>7</v>
      </c>
      <c r="AW32" s="366" t="s">
        <v>7</v>
      </c>
      <c r="AX32" s="366" t="s">
        <v>7</v>
      </c>
      <c r="AY32" s="366" t="s">
        <v>7</v>
      </c>
      <c r="AZ32" s="366" t="s">
        <v>7</v>
      </c>
      <c r="BA32" s="366" t="s">
        <v>7</v>
      </c>
      <c r="BB32" s="366" t="s">
        <v>7</v>
      </c>
      <c r="BC32" s="366" t="s">
        <v>7</v>
      </c>
      <c r="BD32" s="366" t="s">
        <v>7</v>
      </c>
      <c r="BE32" s="366" t="s">
        <v>7</v>
      </c>
      <c r="BF32" s="366" t="s">
        <v>7</v>
      </c>
      <c r="BG32" s="366" t="s">
        <v>7</v>
      </c>
      <c r="BH32" s="366" t="s">
        <v>7</v>
      </c>
      <c r="BI32" s="366" t="s">
        <v>7</v>
      </c>
      <c r="BJ32" s="366" t="s">
        <v>7</v>
      </c>
      <c r="BK32" s="91" t="s">
        <v>7</v>
      </c>
      <c r="BL32" s="121">
        <f t="shared" si="8"/>
        <v>27</v>
      </c>
      <c r="BM32" s="208" t="str">
        <f t="shared" ca="1" si="5"/>
        <v>x</v>
      </c>
      <c r="BO32" s="282" t="str">
        <f>'Task PV @ PT'!D32</f>
        <v>x</v>
      </c>
      <c r="BP32" s="282" t="str">
        <f t="shared" si="2"/>
        <v>x</v>
      </c>
      <c r="BQ32" s="283" t="str">
        <f t="shared" ca="1" si="3"/>
        <v>x</v>
      </c>
      <c r="BR32" s="278" t="str">
        <f t="shared" si="9"/>
        <v>x</v>
      </c>
      <c r="BS32" s="278" t="str">
        <f t="shared" ca="1" si="6"/>
        <v>x</v>
      </c>
      <c r="BT32" s="278" t="str">
        <f t="shared" si="7"/>
        <v>x</v>
      </c>
    </row>
    <row r="33" spans="1:72" ht="13.5" thickBot="1" x14ac:dyDescent="0.25">
      <c r="A33" s="100" t="str">
        <f>'Task PV @ PT'!A33</f>
        <v>Task Identifier</v>
      </c>
      <c r="B33" s="128" t="s">
        <v>7</v>
      </c>
      <c r="C33" s="133" t="s">
        <v>7</v>
      </c>
      <c r="D33" s="366" t="s">
        <v>7</v>
      </c>
      <c r="E33" s="366" t="s">
        <v>7</v>
      </c>
      <c r="F33" s="366" t="s">
        <v>7</v>
      </c>
      <c r="G33" s="366" t="s">
        <v>7</v>
      </c>
      <c r="H33" s="366" t="s">
        <v>7</v>
      </c>
      <c r="I33" s="366" t="s">
        <v>7</v>
      </c>
      <c r="J33" s="366" t="s">
        <v>7</v>
      </c>
      <c r="K33" s="366" t="s">
        <v>7</v>
      </c>
      <c r="L33" s="366" t="s">
        <v>7</v>
      </c>
      <c r="M33" s="366" t="s">
        <v>7</v>
      </c>
      <c r="N33" s="366" t="s">
        <v>7</v>
      </c>
      <c r="O33" s="366" t="s">
        <v>7</v>
      </c>
      <c r="P33" s="366" t="s">
        <v>7</v>
      </c>
      <c r="Q33" s="366" t="s">
        <v>7</v>
      </c>
      <c r="R33" s="366" t="s">
        <v>7</v>
      </c>
      <c r="S33" s="366" t="s">
        <v>7</v>
      </c>
      <c r="T33" s="366" t="s">
        <v>7</v>
      </c>
      <c r="U33" s="366" t="s">
        <v>7</v>
      </c>
      <c r="V33" s="366" t="s">
        <v>7</v>
      </c>
      <c r="W33" s="366" t="s">
        <v>7</v>
      </c>
      <c r="X33" s="366" t="s">
        <v>7</v>
      </c>
      <c r="Y33" s="366" t="s">
        <v>7</v>
      </c>
      <c r="Z33" s="366" t="s">
        <v>7</v>
      </c>
      <c r="AA33" s="366" t="s">
        <v>7</v>
      </c>
      <c r="AB33" s="366" t="s">
        <v>7</v>
      </c>
      <c r="AC33" s="366" t="s">
        <v>7</v>
      </c>
      <c r="AD33" s="366" t="s">
        <v>7</v>
      </c>
      <c r="AE33" s="366" t="s">
        <v>7</v>
      </c>
      <c r="AF33" s="366" t="s">
        <v>7</v>
      </c>
      <c r="AG33" s="366" t="s">
        <v>7</v>
      </c>
      <c r="AH33" s="366" t="s">
        <v>7</v>
      </c>
      <c r="AI33" s="366" t="s">
        <v>7</v>
      </c>
      <c r="AJ33" s="366" t="s">
        <v>7</v>
      </c>
      <c r="AK33" s="366" t="s">
        <v>7</v>
      </c>
      <c r="AL33" s="366" t="s">
        <v>7</v>
      </c>
      <c r="AM33" s="366" t="s">
        <v>7</v>
      </c>
      <c r="AN33" s="366" t="s">
        <v>7</v>
      </c>
      <c r="AO33" s="366" t="s">
        <v>7</v>
      </c>
      <c r="AP33" s="366" t="s">
        <v>7</v>
      </c>
      <c r="AQ33" s="366" t="s">
        <v>7</v>
      </c>
      <c r="AR33" s="366" t="s">
        <v>7</v>
      </c>
      <c r="AS33" s="366" t="s">
        <v>7</v>
      </c>
      <c r="AT33" s="366" t="s">
        <v>7</v>
      </c>
      <c r="AU33" s="366" t="s">
        <v>7</v>
      </c>
      <c r="AV33" s="366" t="s">
        <v>7</v>
      </c>
      <c r="AW33" s="366" t="s">
        <v>7</v>
      </c>
      <c r="AX33" s="366" t="s">
        <v>7</v>
      </c>
      <c r="AY33" s="366" t="s">
        <v>7</v>
      </c>
      <c r="AZ33" s="366" t="s">
        <v>7</v>
      </c>
      <c r="BA33" s="366" t="s">
        <v>7</v>
      </c>
      <c r="BB33" s="366" t="s">
        <v>7</v>
      </c>
      <c r="BC33" s="366" t="s">
        <v>7</v>
      </c>
      <c r="BD33" s="366" t="s">
        <v>7</v>
      </c>
      <c r="BE33" s="366" t="s">
        <v>7</v>
      </c>
      <c r="BF33" s="366" t="s">
        <v>7</v>
      </c>
      <c r="BG33" s="366" t="s">
        <v>7</v>
      </c>
      <c r="BH33" s="366" t="s">
        <v>7</v>
      </c>
      <c r="BI33" s="366" t="s">
        <v>7</v>
      </c>
      <c r="BJ33" s="366" t="s">
        <v>7</v>
      </c>
      <c r="BK33" s="91" t="s">
        <v>7</v>
      </c>
      <c r="BL33" s="121">
        <f t="shared" si="8"/>
        <v>28</v>
      </c>
      <c r="BM33" s="208" t="str">
        <f t="shared" ca="1" si="5"/>
        <v>x</v>
      </c>
      <c r="BO33" s="282" t="str">
        <f>'Task PV @ PT'!D33</f>
        <v>x</v>
      </c>
      <c r="BP33" s="282" t="str">
        <f t="shared" si="2"/>
        <v>x</v>
      </c>
      <c r="BQ33" s="283" t="str">
        <f t="shared" ca="1" si="3"/>
        <v>x</v>
      </c>
      <c r="BR33" s="278" t="str">
        <f t="shared" si="9"/>
        <v>x</v>
      </c>
      <c r="BS33" s="278" t="str">
        <f t="shared" ca="1" si="6"/>
        <v>x</v>
      </c>
      <c r="BT33" s="278" t="str">
        <f t="shared" si="7"/>
        <v>x</v>
      </c>
    </row>
    <row r="34" spans="1:72" ht="13.5" thickBot="1" x14ac:dyDescent="0.25">
      <c r="A34" s="100" t="str">
        <f>'Task PV @ PT'!A34</f>
        <v>Task Identifier</v>
      </c>
      <c r="B34" s="128" t="s">
        <v>7</v>
      </c>
      <c r="C34" s="133" t="s">
        <v>7</v>
      </c>
      <c r="D34" s="366" t="s">
        <v>7</v>
      </c>
      <c r="E34" s="366" t="s">
        <v>7</v>
      </c>
      <c r="F34" s="366" t="s">
        <v>7</v>
      </c>
      <c r="G34" s="366" t="s">
        <v>7</v>
      </c>
      <c r="H34" s="366" t="s">
        <v>7</v>
      </c>
      <c r="I34" s="366" t="s">
        <v>7</v>
      </c>
      <c r="J34" s="366" t="s">
        <v>7</v>
      </c>
      <c r="K34" s="366" t="s">
        <v>7</v>
      </c>
      <c r="L34" s="366" t="s">
        <v>7</v>
      </c>
      <c r="M34" s="366" t="s">
        <v>7</v>
      </c>
      <c r="N34" s="366" t="s">
        <v>7</v>
      </c>
      <c r="O34" s="366" t="s">
        <v>7</v>
      </c>
      <c r="P34" s="366" t="s">
        <v>7</v>
      </c>
      <c r="Q34" s="366" t="s">
        <v>7</v>
      </c>
      <c r="R34" s="366" t="s">
        <v>7</v>
      </c>
      <c r="S34" s="366" t="s">
        <v>7</v>
      </c>
      <c r="T34" s="366" t="s">
        <v>7</v>
      </c>
      <c r="U34" s="366" t="s">
        <v>7</v>
      </c>
      <c r="V34" s="366" t="s">
        <v>7</v>
      </c>
      <c r="W34" s="366" t="s">
        <v>7</v>
      </c>
      <c r="X34" s="366" t="s">
        <v>7</v>
      </c>
      <c r="Y34" s="366" t="s">
        <v>7</v>
      </c>
      <c r="Z34" s="366" t="s">
        <v>7</v>
      </c>
      <c r="AA34" s="366" t="s">
        <v>7</v>
      </c>
      <c r="AB34" s="366" t="s">
        <v>7</v>
      </c>
      <c r="AC34" s="366" t="s">
        <v>7</v>
      </c>
      <c r="AD34" s="366" t="s">
        <v>7</v>
      </c>
      <c r="AE34" s="366" t="s">
        <v>7</v>
      </c>
      <c r="AF34" s="366" t="s">
        <v>7</v>
      </c>
      <c r="AG34" s="366" t="s">
        <v>7</v>
      </c>
      <c r="AH34" s="366" t="s">
        <v>7</v>
      </c>
      <c r="AI34" s="366" t="s">
        <v>7</v>
      </c>
      <c r="AJ34" s="366" t="s">
        <v>7</v>
      </c>
      <c r="AK34" s="366" t="s">
        <v>7</v>
      </c>
      <c r="AL34" s="366" t="s">
        <v>7</v>
      </c>
      <c r="AM34" s="366" t="s">
        <v>7</v>
      </c>
      <c r="AN34" s="366" t="s">
        <v>7</v>
      </c>
      <c r="AO34" s="366" t="s">
        <v>7</v>
      </c>
      <c r="AP34" s="366" t="s">
        <v>7</v>
      </c>
      <c r="AQ34" s="366" t="s">
        <v>7</v>
      </c>
      <c r="AR34" s="366" t="s">
        <v>7</v>
      </c>
      <c r="AS34" s="366" t="s">
        <v>7</v>
      </c>
      <c r="AT34" s="366" t="s">
        <v>7</v>
      </c>
      <c r="AU34" s="366" t="s">
        <v>7</v>
      </c>
      <c r="AV34" s="366" t="s">
        <v>7</v>
      </c>
      <c r="AW34" s="366" t="s">
        <v>7</v>
      </c>
      <c r="AX34" s="366" t="s">
        <v>7</v>
      </c>
      <c r="AY34" s="366" t="s">
        <v>7</v>
      </c>
      <c r="AZ34" s="366" t="s">
        <v>7</v>
      </c>
      <c r="BA34" s="366" t="s">
        <v>7</v>
      </c>
      <c r="BB34" s="366" t="s">
        <v>7</v>
      </c>
      <c r="BC34" s="366" t="s">
        <v>7</v>
      </c>
      <c r="BD34" s="366" t="s">
        <v>7</v>
      </c>
      <c r="BE34" s="366" t="s">
        <v>7</v>
      </c>
      <c r="BF34" s="366" t="s">
        <v>7</v>
      </c>
      <c r="BG34" s="366" t="s">
        <v>7</v>
      </c>
      <c r="BH34" s="366" t="s">
        <v>7</v>
      </c>
      <c r="BI34" s="366" t="s">
        <v>7</v>
      </c>
      <c r="BJ34" s="366" t="s">
        <v>7</v>
      </c>
      <c r="BK34" s="91" t="s">
        <v>7</v>
      </c>
      <c r="BL34" s="121">
        <f t="shared" si="8"/>
        <v>29</v>
      </c>
      <c r="BM34" s="208" t="str">
        <f t="shared" ca="1" si="5"/>
        <v>x</v>
      </c>
      <c r="BO34" s="282" t="str">
        <f>'Task PV @ PT'!D34</f>
        <v>x</v>
      </c>
      <c r="BP34" s="282" t="str">
        <f t="shared" si="2"/>
        <v>x</v>
      </c>
      <c r="BQ34" s="283" t="str">
        <f t="shared" ca="1" si="3"/>
        <v>x</v>
      </c>
      <c r="BR34" s="278" t="str">
        <f t="shared" si="9"/>
        <v>x</v>
      </c>
      <c r="BS34" s="278" t="str">
        <f t="shared" ca="1" si="6"/>
        <v>x</v>
      </c>
      <c r="BT34" s="278" t="str">
        <f t="shared" si="7"/>
        <v>x</v>
      </c>
    </row>
    <row r="35" spans="1:72" ht="13.5" thickBot="1" x14ac:dyDescent="0.25">
      <c r="A35" s="100" t="str">
        <f>'Task PV @ PT'!A35</f>
        <v>Task Identifier</v>
      </c>
      <c r="B35" s="128" t="s">
        <v>7</v>
      </c>
      <c r="C35" s="133" t="s">
        <v>7</v>
      </c>
      <c r="D35" s="366" t="s">
        <v>7</v>
      </c>
      <c r="E35" s="366" t="s">
        <v>7</v>
      </c>
      <c r="F35" s="366" t="s">
        <v>7</v>
      </c>
      <c r="G35" s="366" t="s">
        <v>7</v>
      </c>
      <c r="H35" s="366" t="s">
        <v>7</v>
      </c>
      <c r="I35" s="366" t="s">
        <v>7</v>
      </c>
      <c r="J35" s="366" t="s">
        <v>7</v>
      </c>
      <c r="K35" s="366" t="s">
        <v>7</v>
      </c>
      <c r="L35" s="366" t="s">
        <v>7</v>
      </c>
      <c r="M35" s="366" t="s">
        <v>7</v>
      </c>
      <c r="N35" s="366" t="s">
        <v>7</v>
      </c>
      <c r="O35" s="366" t="s">
        <v>7</v>
      </c>
      <c r="P35" s="366" t="s">
        <v>7</v>
      </c>
      <c r="Q35" s="366" t="s">
        <v>7</v>
      </c>
      <c r="R35" s="366" t="s">
        <v>7</v>
      </c>
      <c r="S35" s="366" t="s">
        <v>7</v>
      </c>
      <c r="T35" s="366" t="s">
        <v>7</v>
      </c>
      <c r="U35" s="366" t="s">
        <v>7</v>
      </c>
      <c r="V35" s="366" t="s">
        <v>7</v>
      </c>
      <c r="W35" s="366" t="s">
        <v>7</v>
      </c>
      <c r="X35" s="366" t="s">
        <v>7</v>
      </c>
      <c r="Y35" s="366" t="s">
        <v>7</v>
      </c>
      <c r="Z35" s="366" t="s">
        <v>7</v>
      </c>
      <c r="AA35" s="366" t="s">
        <v>7</v>
      </c>
      <c r="AB35" s="366" t="s">
        <v>7</v>
      </c>
      <c r="AC35" s="366" t="s">
        <v>7</v>
      </c>
      <c r="AD35" s="366" t="s">
        <v>7</v>
      </c>
      <c r="AE35" s="366" t="s">
        <v>7</v>
      </c>
      <c r="AF35" s="366" t="s">
        <v>7</v>
      </c>
      <c r="AG35" s="366" t="s">
        <v>7</v>
      </c>
      <c r="AH35" s="366" t="s">
        <v>7</v>
      </c>
      <c r="AI35" s="366" t="s">
        <v>7</v>
      </c>
      <c r="AJ35" s="366" t="s">
        <v>7</v>
      </c>
      <c r="AK35" s="366" t="s">
        <v>7</v>
      </c>
      <c r="AL35" s="366" t="s">
        <v>7</v>
      </c>
      <c r="AM35" s="366" t="s">
        <v>7</v>
      </c>
      <c r="AN35" s="366" t="s">
        <v>7</v>
      </c>
      <c r="AO35" s="366" t="s">
        <v>7</v>
      </c>
      <c r="AP35" s="366" t="s">
        <v>7</v>
      </c>
      <c r="AQ35" s="366" t="s">
        <v>7</v>
      </c>
      <c r="AR35" s="366" t="s">
        <v>7</v>
      </c>
      <c r="AS35" s="366" t="s">
        <v>7</v>
      </c>
      <c r="AT35" s="366" t="s">
        <v>7</v>
      </c>
      <c r="AU35" s="366" t="s">
        <v>7</v>
      </c>
      <c r="AV35" s="366" t="s">
        <v>7</v>
      </c>
      <c r="AW35" s="366" t="s">
        <v>7</v>
      </c>
      <c r="AX35" s="366" t="s">
        <v>7</v>
      </c>
      <c r="AY35" s="366" t="s">
        <v>7</v>
      </c>
      <c r="AZ35" s="366" t="s">
        <v>7</v>
      </c>
      <c r="BA35" s="366" t="s">
        <v>7</v>
      </c>
      <c r="BB35" s="366" t="s">
        <v>7</v>
      </c>
      <c r="BC35" s="366" t="s">
        <v>7</v>
      </c>
      <c r="BD35" s="366" t="s">
        <v>7</v>
      </c>
      <c r="BE35" s="366" t="s">
        <v>7</v>
      </c>
      <c r="BF35" s="366" t="s">
        <v>7</v>
      </c>
      <c r="BG35" s="366" t="s">
        <v>7</v>
      </c>
      <c r="BH35" s="366" t="s">
        <v>7</v>
      </c>
      <c r="BI35" s="366" t="s">
        <v>7</v>
      </c>
      <c r="BJ35" s="366" t="s">
        <v>7</v>
      </c>
      <c r="BK35" s="91" t="s">
        <v>7</v>
      </c>
      <c r="BL35" s="121">
        <f t="shared" si="8"/>
        <v>30</v>
      </c>
      <c r="BM35" s="208" t="str">
        <f t="shared" ca="1" si="5"/>
        <v>x</v>
      </c>
      <c r="BO35" s="282" t="str">
        <f>'Task PV @ PT'!D35</f>
        <v>x</v>
      </c>
      <c r="BP35" s="282" t="str">
        <f t="shared" si="2"/>
        <v>x</v>
      </c>
      <c r="BQ35" s="283" t="str">
        <f t="shared" ca="1" si="3"/>
        <v>x</v>
      </c>
      <c r="BR35" s="278" t="str">
        <f t="shared" si="9"/>
        <v>x</v>
      </c>
      <c r="BS35" s="278" t="str">
        <f t="shared" ca="1" si="6"/>
        <v>x</v>
      </c>
      <c r="BT35" s="278" t="str">
        <f t="shared" si="7"/>
        <v>x</v>
      </c>
    </row>
    <row r="36" spans="1:72" ht="13.5" thickBot="1" x14ac:dyDescent="0.25">
      <c r="A36" s="100" t="str">
        <f>'Task PV @ PT'!A36</f>
        <v>Task Identifier</v>
      </c>
      <c r="B36" s="128" t="s">
        <v>7</v>
      </c>
      <c r="C36" s="133" t="s">
        <v>7</v>
      </c>
      <c r="D36" s="366" t="s">
        <v>7</v>
      </c>
      <c r="E36" s="366" t="s">
        <v>7</v>
      </c>
      <c r="F36" s="366" t="s">
        <v>7</v>
      </c>
      <c r="G36" s="366" t="s">
        <v>7</v>
      </c>
      <c r="H36" s="366" t="s">
        <v>7</v>
      </c>
      <c r="I36" s="366" t="s">
        <v>7</v>
      </c>
      <c r="J36" s="366" t="s">
        <v>7</v>
      </c>
      <c r="K36" s="366" t="s">
        <v>7</v>
      </c>
      <c r="L36" s="366" t="s">
        <v>7</v>
      </c>
      <c r="M36" s="366" t="s">
        <v>7</v>
      </c>
      <c r="N36" s="366" t="s">
        <v>7</v>
      </c>
      <c r="O36" s="366" t="s">
        <v>7</v>
      </c>
      <c r="P36" s="366" t="s">
        <v>7</v>
      </c>
      <c r="Q36" s="366" t="s">
        <v>7</v>
      </c>
      <c r="R36" s="366" t="s">
        <v>7</v>
      </c>
      <c r="S36" s="366" t="s">
        <v>7</v>
      </c>
      <c r="T36" s="366" t="s">
        <v>7</v>
      </c>
      <c r="U36" s="366" t="s">
        <v>7</v>
      </c>
      <c r="V36" s="366" t="s">
        <v>7</v>
      </c>
      <c r="W36" s="366" t="s">
        <v>7</v>
      </c>
      <c r="X36" s="366" t="s">
        <v>7</v>
      </c>
      <c r="Y36" s="366" t="s">
        <v>7</v>
      </c>
      <c r="Z36" s="366" t="s">
        <v>7</v>
      </c>
      <c r="AA36" s="366" t="s">
        <v>7</v>
      </c>
      <c r="AB36" s="366" t="s">
        <v>7</v>
      </c>
      <c r="AC36" s="366" t="s">
        <v>7</v>
      </c>
      <c r="AD36" s="366" t="s">
        <v>7</v>
      </c>
      <c r="AE36" s="366" t="s">
        <v>7</v>
      </c>
      <c r="AF36" s="366" t="s">
        <v>7</v>
      </c>
      <c r="AG36" s="366" t="s">
        <v>7</v>
      </c>
      <c r="AH36" s="366" t="s">
        <v>7</v>
      </c>
      <c r="AI36" s="366" t="s">
        <v>7</v>
      </c>
      <c r="AJ36" s="366" t="s">
        <v>7</v>
      </c>
      <c r="AK36" s="366" t="s">
        <v>7</v>
      </c>
      <c r="AL36" s="366" t="s">
        <v>7</v>
      </c>
      <c r="AM36" s="366" t="s">
        <v>7</v>
      </c>
      <c r="AN36" s="366" t="s">
        <v>7</v>
      </c>
      <c r="AO36" s="366" t="s">
        <v>7</v>
      </c>
      <c r="AP36" s="366" t="s">
        <v>7</v>
      </c>
      <c r="AQ36" s="366" t="s">
        <v>7</v>
      </c>
      <c r="AR36" s="366" t="s">
        <v>7</v>
      </c>
      <c r="AS36" s="366" t="s">
        <v>7</v>
      </c>
      <c r="AT36" s="366" t="s">
        <v>7</v>
      </c>
      <c r="AU36" s="366" t="s">
        <v>7</v>
      </c>
      <c r="AV36" s="366" t="s">
        <v>7</v>
      </c>
      <c r="AW36" s="366" t="s">
        <v>7</v>
      </c>
      <c r="AX36" s="366" t="s">
        <v>7</v>
      </c>
      <c r="AY36" s="366" t="s">
        <v>7</v>
      </c>
      <c r="AZ36" s="366" t="s">
        <v>7</v>
      </c>
      <c r="BA36" s="366" t="s">
        <v>7</v>
      </c>
      <c r="BB36" s="366" t="s">
        <v>7</v>
      </c>
      <c r="BC36" s="366" t="s">
        <v>7</v>
      </c>
      <c r="BD36" s="366" t="s">
        <v>7</v>
      </c>
      <c r="BE36" s="366" t="s">
        <v>7</v>
      </c>
      <c r="BF36" s="366" t="s">
        <v>7</v>
      </c>
      <c r="BG36" s="366" t="s">
        <v>7</v>
      </c>
      <c r="BH36" s="366" t="s">
        <v>7</v>
      </c>
      <c r="BI36" s="366" t="s">
        <v>7</v>
      </c>
      <c r="BJ36" s="366" t="s">
        <v>7</v>
      </c>
      <c r="BK36" s="91" t="s">
        <v>7</v>
      </c>
      <c r="BL36" s="121">
        <f t="shared" si="8"/>
        <v>31</v>
      </c>
      <c r="BM36" s="208" t="str">
        <f t="shared" ca="1" si="5"/>
        <v>x</v>
      </c>
      <c r="BO36" s="282" t="str">
        <f>'Task PV @ PT'!D36</f>
        <v>x</v>
      </c>
      <c r="BP36" s="282" t="str">
        <f t="shared" si="2"/>
        <v>x</v>
      </c>
      <c r="BQ36" s="283" t="str">
        <f t="shared" ca="1" si="3"/>
        <v>x</v>
      </c>
      <c r="BR36" s="278" t="str">
        <f t="shared" si="9"/>
        <v>x</v>
      </c>
      <c r="BS36" s="278" t="str">
        <f t="shared" ca="1" si="6"/>
        <v>x</v>
      </c>
      <c r="BT36" s="278" t="str">
        <f t="shared" si="7"/>
        <v>x</v>
      </c>
    </row>
    <row r="37" spans="1:72" ht="13.5" thickBot="1" x14ac:dyDescent="0.25">
      <c r="A37" s="100" t="str">
        <f>'Task PV @ PT'!A37</f>
        <v>Task Identifier</v>
      </c>
      <c r="B37" s="128" t="s">
        <v>7</v>
      </c>
      <c r="C37" s="133" t="s">
        <v>7</v>
      </c>
      <c r="D37" s="366" t="s">
        <v>7</v>
      </c>
      <c r="E37" s="366" t="s">
        <v>7</v>
      </c>
      <c r="F37" s="366" t="s">
        <v>7</v>
      </c>
      <c r="G37" s="366" t="s">
        <v>7</v>
      </c>
      <c r="H37" s="366" t="s">
        <v>7</v>
      </c>
      <c r="I37" s="366" t="s">
        <v>7</v>
      </c>
      <c r="J37" s="366" t="s">
        <v>7</v>
      </c>
      <c r="K37" s="366" t="s">
        <v>7</v>
      </c>
      <c r="L37" s="366" t="s">
        <v>7</v>
      </c>
      <c r="M37" s="366" t="s">
        <v>7</v>
      </c>
      <c r="N37" s="366" t="s">
        <v>7</v>
      </c>
      <c r="O37" s="366" t="s">
        <v>7</v>
      </c>
      <c r="P37" s="366" t="s">
        <v>7</v>
      </c>
      <c r="Q37" s="366" t="s">
        <v>7</v>
      </c>
      <c r="R37" s="366" t="s">
        <v>7</v>
      </c>
      <c r="S37" s="366" t="s">
        <v>7</v>
      </c>
      <c r="T37" s="366" t="s">
        <v>7</v>
      </c>
      <c r="U37" s="366" t="s">
        <v>7</v>
      </c>
      <c r="V37" s="366" t="s">
        <v>7</v>
      </c>
      <c r="W37" s="366" t="s">
        <v>7</v>
      </c>
      <c r="X37" s="366" t="s">
        <v>7</v>
      </c>
      <c r="Y37" s="366" t="s">
        <v>7</v>
      </c>
      <c r="Z37" s="366" t="s">
        <v>7</v>
      </c>
      <c r="AA37" s="366" t="s">
        <v>7</v>
      </c>
      <c r="AB37" s="366" t="s">
        <v>7</v>
      </c>
      <c r="AC37" s="366" t="s">
        <v>7</v>
      </c>
      <c r="AD37" s="366" t="s">
        <v>7</v>
      </c>
      <c r="AE37" s="366" t="s">
        <v>7</v>
      </c>
      <c r="AF37" s="366" t="s">
        <v>7</v>
      </c>
      <c r="AG37" s="366" t="s">
        <v>7</v>
      </c>
      <c r="AH37" s="366" t="s">
        <v>7</v>
      </c>
      <c r="AI37" s="366" t="s">
        <v>7</v>
      </c>
      <c r="AJ37" s="366" t="s">
        <v>7</v>
      </c>
      <c r="AK37" s="366" t="s">
        <v>7</v>
      </c>
      <c r="AL37" s="366" t="s">
        <v>7</v>
      </c>
      <c r="AM37" s="366" t="s">
        <v>7</v>
      </c>
      <c r="AN37" s="366" t="s">
        <v>7</v>
      </c>
      <c r="AO37" s="366" t="s">
        <v>7</v>
      </c>
      <c r="AP37" s="366" t="s">
        <v>7</v>
      </c>
      <c r="AQ37" s="366" t="s">
        <v>7</v>
      </c>
      <c r="AR37" s="366" t="s">
        <v>7</v>
      </c>
      <c r="AS37" s="366" t="s">
        <v>7</v>
      </c>
      <c r="AT37" s="366" t="s">
        <v>7</v>
      </c>
      <c r="AU37" s="366" t="s">
        <v>7</v>
      </c>
      <c r="AV37" s="366" t="s">
        <v>7</v>
      </c>
      <c r="AW37" s="366" t="s">
        <v>7</v>
      </c>
      <c r="AX37" s="366" t="s">
        <v>7</v>
      </c>
      <c r="AY37" s="366" t="s">
        <v>7</v>
      </c>
      <c r="AZ37" s="366" t="s">
        <v>7</v>
      </c>
      <c r="BA37" s="366" t="s">
        <v>7</v>
      </c>
      <c r="BB37" s="366" t="s">
        <v>7</v>
      </c>
      <c r="BC37" s="366" t="s">
        <v>7</v>
      </c>
      <c r="BD37" s="366" t="s">
        <v>7</v>
      </c>
      <c r="BE37" s="366" t="s">
        <v>7</v>
      </c>
      <c r="BF37" s="366" t="s">
        <v>7</v>
      </c>
      <c r="BG37" s="366" t="s">
        <v>7</v>
      </c>
      <c r="BH37" s="366" t="s">
        <v>7</v>
      </c>
      <c r="BI37" s="366" t="s">
        <v>7</v>
      </c>
      <c r="BJ37" s="366" t="s">
        <v>7</v>
      </c>
      <c r="BK37" s="91" t="s">
        <v>7</v>
      </c>
      <c r="BL37" s="121">
        <f t="shared" si="8"/>
        <v>32</v>
      </c>
      <c r="BM37" s="208" t="str">
        <f t="shared" ca="1" si="5"/>
        <v>x</v>
      </c>
      <c r="BO37" s="282" t="str">
        <f>'Task PV @ PT'!D37</f>
        <v>x</v>
      </c>
      <c r="BP37" s="282" t="str">
        <f t="shared" si="2"/>
        <v>x</v>
      </c>
      <c r="BQ37" s="283" t="str">
        <f t="shared" ca="1" si="3"/>
        <v>x</v>
      </c>
      <c r="BR37" s="278" t="str">
        <f t="shared" si="9"/>
        <v>x</v>
      </c>
      <c r="BS37" s="278" t="str">
        <f t="shared" ca="1" si="6"/>
        <v>x</v>
      </c>
      <c r="BT37" s="278" t="str">
        <f t="shared" si="7"/>
        <v>x</v>
      </c>
    </row>
    <row r="38" spans="1:72" ht="13.5" thickBot="1" x14ac:dyDescent="0.25">
      <c r="A38" s="100" t="str">
        <f>'Task PV @ PT'!A38</f>
        <v>Task Identifier</v>
      </c>
      <c r="B38" s="128" t="s">
        <v>7</v>
      </c>
      <c r="C38" s="133" t="s">
        <v>7</v>
      </c>
      <c r="D38" s="366" t="s">
        <v>7</v>
      </c>
      <c r="E38" s="366" t="s">
        <v>7</v>
      </c>
      <c r="F38" s="366" t="s">
        <v>7</v>
      </c>
      <c r="G38" s="366" t="s">
        <v>7</v>
      </c>
      <c r="H38" s="366" t="s">
        <v>7</v>
      </c>
      <c r="I38" s="366" t="s">
        <v>7</v>
      </c>
      <c r="J38" s="366" t="s">
        <v>7</v>
      </c>
      <c r="K38" s="366" t="s">
        <v>7</v>
      </c>
      <c r="L38" s="366" t="s">
        <v>7</v>
      </c>
      <c r="M38" s="366" t="s">
        <v>7</v>
      </c>
      <c r="N38" s="366" t="s">
        <v>7</v>
      </c>
      <c r="O38" s="366" t="s">
        <v>7</v>
      </c>
      <c r="P38" s="366" t="s">
        <v>7</v>
      </c>
      <c r="Q38" s="366" t="s">
        <v>7</v>
      </c>
      <c r="R38" s="366" t="s">
        <v>7</v>
      </c>
      <c r="S38" s="366" t="s">
        <v>7</v>
      </c>
      <c r="T38" s="366" t="s">
        <v>7</v>
      </c>
      <c r="U38" s="366" t="s">
        <v>7</v>
      </c>
      <c r="V38" s="366" t="s">
        <v>7</v>
      </c>
      <c r="W38" s="366" t="s">
        <v>7</v>
      </c>
      <c r="X38" s="366" t="s">
        <v>7</v>
      </c>
      <c r="Y38" s="366" t="s">
        <v>7</v>
      </c>
      <c r="Z38" s="366" t="s">
        <v>7</v>
      </c>
      <c r="AA38" s="366" t="s">
        <v>7</v>
      </c>
      <c r="AB38" s="366" t="s">
        <v>7</v>
      </c>
      <c r="AC38" s="366" t="s">
        <v>7</v>
      </c>
      <c r="AD38" s="366" t="s">
        <v>7</v>
      </c>
      <c r="AE38" s="366" t="s">
        <v>7</v>
      </c>
      <c r="AF38" s="366" t="s">
        <v>7</v>
      </c>
      <c r="AG38" s="366" t="s">
        <v>7</v>
      </c>
      <c r="AH38" s="366" t="s">
        <v>7</v>
      </c>
      <c r="AI38" s="366" t="s">
        <v>7</v>
      </c>
      <c r="AJ38" s="366" t="s">
        <v>7</v>
      </c>
      <c r="AK38" s="366" t="s">
        <v>7</v>
      </c>
      <c r="AL38" s="366" t="s">
        <v>7</v>
      </c>
      <c r="AM38" s="366" t="s">
        <v>7</v>
      </c>
      <c r="AN38" s="366" t="s">
        <v>7</v>
      </c>
      <c r="AO38" s="366" t="s">
        <v>7</v>
      </c>
      <c r="AP38" s="366" t="s">
        <v>7</v>
      </c>
      <c r="AQ38" s="366" t="s">
        <v>7</v>
      </c>
      <c r="AR38" s="366" t="s">
        <v>7</v>
      </c>
      <c r="AS38" s="366" t="s">
        <v>7</v>
      </c>
      <c r="AT38" s="366" t="s">
        <v>7</v>
      </c>
      <c r="AU38" s="366" t="s">
        <v>7</v>
      </c>
      <c r="AV38" s="366" t="s">
        <v>7</v>
      </c>
      <c r="AW38" s="366" t="s">
        <v>7</v>
      </c>
      <c r="AX38" s="366" t="s">
        <v>7</v>
      </c>
      <c r="AY38" s="366" t="s">
        <v>7</v>
      </c>
      <c r="AZ38" s="366" t="s">
        <v>7</v>
      </c>
      <c r="BA38" s="366" t="s">
        <v>7</v>
      </c>
      <c r="BB38" s="366" t="s">
        <v>7</v>
      </c>
      <c r="BC38" s="366" t="s">
        <v>7</v>
      </c>
      <c r="BD38" s="366" t="s">
        <v>7</v>
      </c>
      <c r="BE38" s="366" t="s">
        <v>7</v>
      </c>
      <c r="BF38" s="366" t="s">
        <v>7</v>
      </c>
      <c r="BG38" s="366" t="s">
        <v>7</v>
      </c>
      <c r="BH38" s="366" t="s">
        <v>7</v>
      </c>
      <c r="BI38" s="366" t="s">
        <v>7</v>
      </c>
      <c r="BJ38" s="366" t="s">
        <v>7</v>
      </c>
      <c r="BK38" s="91" t="s">
        <v>7</v>
      </c>
      <c r="BL38" s="121">
        <f t="shared" si="8"/>
        <v>33</v>
      </c>
      <c r="BM38" s="208" t="str">
        <f t="shared" ca="1" si="5"/>
        <v>x</v>
      </c>
      <c r="BO38" s="282" t="str">
        <f>'Task PV @ PT'!D38</f>
        <v>x</v>
      </c>
      <c r="BP38" s="282" t="str">
        <f t="shared" si="2"/>
        <v>x</v>
      </c>
      <c r="BQ38" s="283" t="str">
        <f t="shared" ca="1" si="3"/>
        <v>x</v>
      </c>
      <c r="BR38" s="278" t="str">
        <f t="shared" si="9"/>
        <v>x</v>
      </c>
      <c r="BS38" s="278" t="str">
        <f t="shared" ca="1" si="6"/>
        <v>x</v>
      </c>
      <c r="BT38" s="278" t="str">
        <f t="shared" si="7"/>
        <v>x</v>
      </c>
    </row>
    <row r="39" spans="1:72" ht="13.5" thickBot="1" x14ac:dyDescent="0.25">
      <c r="A39" s="100" t="str">
        <f>'Task PV @ PT'!A39</f>
        <v>Task Identifier</v>
      </c>
      <c r="B39" s="128" t="s">
        <v>7</v>
      </c>
      <c r="C39" s="133" t="s">
        <v>7</v>
      </c>
      <c r="D39" s="366" t="s">
        <v>7</v>
      </c>
      <c r="E39" s="366" t="s">
        <v>7</v>
      </c>
      <c r="F39" s="366" t="s">
        <v>7</v>
      </c>
      <c r="G39" s="366" t="s">
        <v>7</v>
      </c>
      <c r="H39" s="366" t="s">
        <v>7</v>
      </c>
      <c r="I39" s="366" t="s">
        <v>7</v>
      </c>
      <c r="J39" s="366" t="s">
        <v>7</v>
      </c>
      <c r="K39" s="366" t="s">
        <v>7</v>
      </c>
      <c r="L39" s="366" t="s">
        <v>7</v>
      </c>
      <c r="M39" s="366" t="s">
        <v>7</v>
      </c>
      <c r="N39" s="366" t="s">
        <v>7</v>
      </c>
      <c r="O39" s="366" t="s">
        <v>7</v>
      </c>
      <c r="P39" s="366" t="s">
        <v>7</v>
      </c>
      <c r="Q39" s="366" t="s">
        <v>7</v>
      </c>
      <c r="R39" s="366" t="s">
        <v>7</v>
      </c>
      <c r="S39" s="366" t="s">
        <v>7</v>
      </c>
      <c r="T39" s="366" t="s">
        <v>7</v>
      </c>
      <c r="U39" s="366" t="s">
        <v>7</v>
      </c>
      <c r="V39" s="366" t="s">
        <v>7</v>
      </c>
      <c r="W39" s="366" t="s">
        <v>7</v>
      </c>
      <c r="X39" s="366" t="s">
        <v>7</v>
      </c>
      <c r="Y39" s="366" t="s">
        <v>7</v>
      </c>
      <c r="Z39" s="366" t="s">
        <v>7</v>
      </c>
      <c r="AA39" s="366" t="s">
        <v>7</v>
      </c>
      <c r="AB39" s="366" t="s">
        <v>7</v>
      </c>
      <c r="AC39" s="366" t="s">
        <v>7</v>
      </c>
      <c r="AD39" s="366" t="s">
        <v>7</v>
      </c>
      <c r="AE39" s="366" t="s">
        <v>7</v>
      </c>
      <c r="AF39" s="366" t="s">
        <v>7</v>
      </c>
      <c r="AG39" s="366" t="s">
        <v>7</v>
      </c>
      <c r="AH39" s="366" t="s">
        <v>7</v>
      </c>
      <c r="AI39" s="366" t="s">
        <v>7</v>
      </c>
      <c r="AJ39" s="366" t="s">
        <v>7</v>
      </c>
      <c r="AK39" s="366" t="s">
        <v>7</v>
      </c>
      <c r="AL39" s="366" t="s">
        <v>7</v>
      </c>
      <c r="AM39" s="366" t="s">
        <v>7</v>
      </c>
      <c r="AN39" s="366" t="s">
        <v>7</v>
      </c>
      <c r="AO39" s="366" t="s">
        <v>7</v>
      </c>
      <c r="AP39" s="366" t="s">
        <v>7</v>
      </c>
      <c r="AQ39" s="366" t="s">
        <v>7</v>
      </c>
      <c r="AR39" s="366" t="s">
        <v>7</v>
      </c>
      <c r="AS39" s="366" t="s">
        <v>7</v>
      </c>
      <c r="AT39" s="366" t="s">
        <v>7</v>
      </c>
      <c r="AU39" s="366" t="s">
        <v>7</v>
      </c>
      <c r="AV39" s="366" t="s">
        <v>7</v>
      </c>
      <c r="AW39" s="366" t="s">
        <v>7</v>
      </c>
      <c r="AX39" s="366" t="s">
        <v>7</v>
      </c>
      <c r="AY39" s="366" t="s">
        <v>7</v>
      </c>
      <c r="AZ39" s="366" t="s">
        <v>7</v>
      </c>
      <c r="BA39" s="366" t="s">
        <v>7</v>
      </c>
      <c r="BB39" s="366" t="s">
        <v>7</v>
      </c>
      <c r="BC39" s="366" t="s">
        <v>7</v>
      </c>
      <c r="BD39" s="366" t="s">
        <v>7</v>
      </c>
      <c r="BE39" s="366" t="s">
        <v>7</v>
      </c>
      <c r="BF39" s="366" t="s">
        <v>7</v>
      </c>
      <c r="BG39" s="366" t="s">
        <v>7</v>
      </c>
      <c r="BH39" s="366" t="s">
        <v>7</v>
      </c>
      <c r="BI39" s="366" t="s">
        <v>7</v>
      </c>
      <c r="BJ39" s="366" t="s">
        <v>7</v>
      </c>
      <c r="BK39" s="91" t="s">
        <v>7</v>
      </c>
      <c r="BL39" s="121">
        <f t="shared" si="8"/>
        <v>34</v>
      </c>
      <c r="BM39" s="208" t="str">
        <f t="shared" ca="1" si="5"/>
        <v>x</v>
      </c>
      <c r="BO39" s="282" t="str">
        <f>'Task PV @ PT'!D39</f>
        <v>x</v>
      </c>
      <c r="BP39" s="282" t="str">
        <f t="shared" si="2"/>
        <v>x</v>
      </c>
      <c r="BQ39" s="283" t="str">
        <f t="shared" ca="1" si="3"/>
        <v>x</v>
      </c>
      <c r="BR39" s="278" t="str">
        <f t="shared" si="9"/>
        <v>x</v>
      </c>
      <c r="BS39" s="278" t="str">
        <f t="shared" ca="1" si="6"/>
        <v>x</v>
      </c>
      <c r="BT39" s="278" t="str">
        <f t="shared" si="7"/>
        <v>x</v>
      </c>
    </row>
    <row r="40" spans="1:72" ht="13.5" thickBot="1" x14ac:dyDescent="0.25">
      <c r="A40" s="100" t="str">
        <f>'Task PV @ PT'!A40</f>
        <v>Task Identifier</v>
      </c>
      <c r="B40" s="128" t="s">
        <v>7</v>
      </c>
      <c r="C40" s="133" t="s">
        <v>7</v>
      </c>
      <c r="D40" s="366" t="s">
        <v>7</v>
      </c>
      <c r="E40" s="366" t="s">
        <v>7</v>
      </c>
      <c r="F40" s="366" t="s">
        <v>7</v>
      </c>
      <c r="G40" s="366" t="s">
        <v>7</v>
      </c>
      <c r="H40" s="366" t="s">
        <v>7</v>
      </c>
      <c r="I40" s="366" t="s">
        <v>7</v>
      </c>
      <c r="J40" s="366" t="s">
        <v>7</v>
      </c>
      <c r="K40" s="366" t="s">
        <v>7</v>
      </c>
      <c r="L40" s="366" t="s">
        <v>7</v>
      </c>
      <c r="M40" s="366" t="s">
        <v>7</v>
      </c>
      <c r="N40" s="366" t="s">
        <v>7</v>
      </c>
      <c r="O40" s="366" t="s">
        <v>7</v>
      </c>
      <c r="P40" s="366" t="s">
        <v>7</v>
      </c>
      <c r="Q40" s="366" t="s">
        <v>7</v>
      </c>
      <c r="R40" s="366" t="s">
        <v>7</v>
      </c>
      <c r="S40" s="366" t="s">
        <v>7</v>
      </c>
      <c r="T40" s="366" t="s">
        <v>7</v>
      </c>
      <c r="U40" s="366" t="s">
        <v>7</v>
      </c>
      <c r="V40" s="366" t="s">
        <v>7</v>
      </c>
      <c r="W40" s="366" t="s">
        <v>7</v>
      </c>
      <c r="X40" s="366" t="s">
        <v>7</v>
      </c>
      <c r="Y40" s="366" t="s">
        <v>7</v>
      </c>
      <c r="Z40" s="366" t="s">
        <v>7</v>
      </c>
      <c r="AA40" s="366" t="s">
        <v>7</v>
      </c>
      <c r="AB40" s="366" t="s">
        <v>7</v>
      </c>
      <c r="AC40" s="366" t="s">
        <v>7</v>
      </c>
      <c r="AD40" s="366" t="s">
        <v>7</v>
      </c>
      <c r="AE40" s="366" t="s">
        <v>7</v>
      </c>
      <c r="AF40" s="366" t="s">
        <v>7</v>
      </c>
      <c r="AG40" s="366" t="s">
        <v>7</v>
      </c>
      <c r="AH40" s="366" t="s">
        <v>7</v>
      </c>
      <c r="AI40" s="366" t="s">
        <v>7</v>
      </c>
      <c r="AJ40" s="366" t="s">
        <v>7</v>
      </c>
      <c r="AK40" s="366" t="s">
        <v>7</v>
      </c>
      <c r="AL40" s="366" t="s">
        <v>7</v>
      </c>
      <c r="AM40" s="366" t="s">
        <v>7</v>
      </c>
      <c r="AN40" s="366" t="s">
        <v>7</v>
      </c>
      <c r="AO40" s="366" t="s">
        <v>7</v>
      </c>
      <c r="AP40" s="366" t="s">
        <v>7</v>
      </c>
      <c r="AQ40" s="366" t="s">
        <v>7</v>
      </c>
      <c r="AR40" s="366" t="s">
        <v>7</v>
      </c>
      <c r="AS40" s="366" t="s">
        <v>7</v>
      </c>
      <c r="AT40" s="366" t="s">
        <v>7</v>
      </c>
      <c r="AU40" s="366" t="s">
        <v>7</v>
      </c>
      <c r="AV40" s="366" t="s">
        <v>7</v>
      </c>
      <c r="AW40" s="366" t="s">
        <v>7</v>
      </c>
      <c r="AX40" s="366" t="s">
        <v>7</v>
      </c>
      <c r="AY40" s="366" t="s">
        <v>7</v>
      </c>
      <c r="AZ40" s="366" t="s">
        <v>7</v>
      </c>
      <c r="BA40" s="366" t="s">
        <v>7</v>
      </c>
      <c r="BB40" s="366" t="s">
        <v>7</v>
      </c>
      <c r="BC40" s="366" t="s">
        <v>7</v>
      </c>
      <c r="BD40" s="366" t="s">
        <v>7</v>
      </c>
      <c r="BE40" s="366" t="s">
        <v>7</v>
      </c>
      <c r="BF40" s="366" t="s">
        <v>7</v>
      </c>
      <c r="BG40" s="366" t="s">
        <v>7</v>
      </c>
      <c r="BH40" s="366" t="s">
        <v>7</v>
      </c>
      <c r="BI40" s="366" t="s">
        <v>7</v>
      </c>
      <c r="BJ40" s="366" t="s">
        <v>7</v>
      </c>
      <c r="BK40" s="91" t="s">
        <v>7</v>
      </c>
      <c r="BL40" s="121">
        <f t="shared" si="8"/>
        <v>35</v>
      </c>
      <c r="BM40" s="208" t="str">
        <f t="shared" ca="1" si="5"/>
        <v>x</v>
      </c>
      <c r="BO40" s="282" t="str">
        <f>'Task PV @ PT'!D40</f>
        <v>x</v>
      </c>
      <c r="BP40" s="282" t="str">
        <f t="shared" si="2"/>
        <v>x</v>
      </c>
      <c r="BQ40" s="283" t="str">
        <f t="shared" ca="1" si="3"/>
        <v>x</v>
      </c>
      <c r="BR40" s="278" t="str">
        <f t="shared" si="9"/>
        <v>x</v>
      </c>
      <c r="BS40" s="278" t="str">
        <f t="shared" ca="1" si="6"/>
        <v>x</v>
      </c>
      <c r="BT40" s="278" t="str">
        <f t="shared" si="7"/>
        <v>x</v>
      </c>
    </row>
    <row r="41" spans="1:72" ht="13.5" thickBot="1" x14ac:dyDescent="0.25">
      <c r="A41" s="100" t="str">
        <f>'Task PV @ PT'!A41</f>
        <v>Task Identifier</v>
      </c>
      <c r="B41" s="128" t="s">
        <v>7</v>
      </c>
      <c r="C41" s="133" t="s">
        <v>7</v>
      </c>
      <c r="D41" s="366" t="s">
        <v>7</v>
      </c>
      <c r="E41" s="366" t="s">
        <v>7</v>
      </c>
      <c r="F41" s="366" t="s">
        <v>7</v>
      </c>
      <c r="G41" s="366" t="s">
        <v>7</v>
      </c>
      <c r="H41" s="366" t="s">
        <v>7</v>
      </c>
      <c r="I41" s="366" t="s">
        <v>7</v>
      </c>
      <c r="J41" s="366" t="s">
        <v>7</v>
      </c>
      <c r="K41" s="366" t="s">
        <v>7</v>
      </c>
      <c r="L41" s="366" t="s">
        <v>7</v>
      </c>
      <c r="M41" s="366" t="s">
        <v>7</v>
      </c>
      <c r="N41" s="366" t="s">
        <v>7</v>
      </c>
      <c r="O41" s="366" t="s">
        <v>7</v>
      </c>
      <c r="P41" s="366" t="s">
        <v>7</v>
      </c>
      <c r="Q41" s="366" t="s">
        <v>7</v>
      </c>
      <c r="R41" s="366" t="s">
        <v>7</v>
      </c>
      <c r="S41" s="366" t="s">
        <v>7</v>
      </c>
      <c r="T41" s="366" t="s">
        <v>7</v>
      </c>
      <c r="U41" s="366" t="s">
        <v>7</v>
      </c>
      <c r="V41" s="366" t="s">
        <v>7</v>
      </c>
      <c r="W41" s="366" t="s">
        <v>7</v>
      </c>
      <c r="X41" s="366" t="s">
        <v>7</v>
      </c>
      <c r="Y41" s="366" t="s">
        <v>7</v>
      </c>
      <c r="Z41" s="366" t="s">
        <v>7</v>
      </c>
      <c r="AA41" s="366" t="s">
        <v>7</v>
      </c>
      <c r="AB41" s="366" t="s">
        <v>7</v>
      </c>
      <c r="AC41" s="366" t="s">
        <v>7</v>
      </c>
      <c r="AD41" s="366" t="s">
        <v>7</v>
      </c>
      <c r="AE41" s="366" t="s">
        <v>7</v>
      </c>
      <c r="AF41" s="366" t="s">
        <v>7</v>
      </c>
      <c r="AG41" s="366" t="s">
        <v>7</v>
      </c>
      <c r="AH41" s="366" t="s">
        <v>7</v>
      </c>
      <c r="AI41" s="366" t="s">
        <v>7</v>
      </c>
      <c r="AJ41" s="366" t="s">
        <v>7</v>
      </c>
      <c r="AK41" s="366" t="s">
        <v>7</v>
      </c>
      <c r="AL41" s="366" t="s">
        <v>7</v>
      </c>
      <c r="AM41" s="366" t="s">
        <v>7</v>
      </c>
      <c r="AN41" s="366" t="s">
        <v>7</v>
      </c>
      <c r="AO41" s="366" t="s">
        <v>7</v>
      </c>
      <c r="AP41" s="366" t="s">
        <v>7</v>
      </c>
      <c r="AQ41" s="366" t="s">
        <v>7</v>
      </c>
      <c r="AR41" s="366" t="s">
        <v>7</v>
      </c>
      <c r="AS41" s="366" t="s">
        <v>7</v>
      </c>
      <c r="AT41" s="366" t="s">
        <v>7</v>
      </c>
      <c r="AU41" s="366" t="s">
        <v>7</v>
      </c>
      <c r="AV41" s="366" t="s">
        <v>7</v>
      </c>
      <c r="AW41" s="366" t="s">
        <v>7</v>
      </c>
      <c r="AX41" s="366" t="s">
        <v>7</v>
      </c>
      <c r="AY41" s="366" t="s">
        <v>7</v>
      </c>
      <c r="AZ41" s="366" t="s">
        <v>7</v>
      </c>
      <c r="BA41" s="366" t="s">
        <v>7</v>
      </c>
      <c r="BB41" s="366" t="s">
        <v>7</v>
      </c>
      <c r="BC41" s="366" t="s">
        <v>7</v>
      </c>
      <c r="BD41" s="366" t="s">
        <v>7</v>
      </c>
      <c r="BE41" s="366" t="s">
        <v>7</v>
      </c>
      <c r="BF41" s="366" t="s">
        <v>7</v>
      </c>
      <c r="BG41" s="366" t="s">
        <v>7</v>
      </c>
      <c r="BH41" s="366" t="s">
        <v>7</v>
      </c>
      <c r="BI41" s="366" t="s">
        <v>7</v>
      </c>
      <c r="BJ41" s="366" t="s">
        <v>7</v>
      </c>
      <c r="BK41" s="91" t="s">
        <v>7</v>
      </c>
      <c r="BL41" s="121">
        <f t="shared" si="8"/>
        <v>36</v>
      </c>
      <c r="BM41" s="208" t="str">
        <f t="shared" ca="1" si="5"/>
        <v>x</v>
      </c>
      <c r="BO41" s="282" t="str">
        <f>'Task PV @ PT'!D41</f>
        <v>x</v>
      </c>
      <c r="BP41" s="282" t="str">
        <f t="shared" si="2"/>
        <v>x</v>
      </c>
      <c r="BQ41" s="283" t="str">
        <f t="shared" ca="1" si="3"/>
        <v>x</v>
      </c>
      <c r="BR41" s="278" t="str">
        <f t="shared" si="9"/>
        <v>x</v>
      </c>
      <c r="BS41" s="278" t="str">
        <f t="shared" ca="1" si="6"/>
        <v>x</v>
      </c>
      <c r="BT41" s="278" t="str">
        <f t="shared" si="7"/>
        <v>x</v>
      </c>
    </row>
    <row r="42" spans="1:72" ht="13.5" thickBot="1" x14ac:dyDescent="0.25">
      <c r="A42" s="100" t="str">
        <f>'Task PV @ PT'!A42</f>
        <v>Task Identifier</v>
      </c>
      <c r="B42" s="128" t="s">
        <v>7</v>
      </c>
      <c r="C42" s="133" t="s">
        <v>7</v>
      </c>
      <c r="D42" s="366" t="s">
        <v>7</v>
      </c>
      <c r="E42" s="366" t="s">
        <v>7</v>
      </c>
      <c r="F42" s="366" t="s">
        <v>7</v>
      </c>
      <c r="G42" s="366" t="s">
        <v>7</v>
      </c>
      <c r="H42" s="366" t="s">
        <v>7</v>
      </c>
      <c r="I42" s="366" t="s">
        <v>7</v>
      </c>
      <c r="J42" s="366" t="s">
        <v>7</v>
      </c>
      <c r="K42" s="366" t="s">
        <v>7</v>
      </c>
      <c r="L42" s="366" t="s">
        <v>7</v>
      </c>
      <c r="M42" s="366" t="s">
        <v>7</v>
      </c>
      <c r="N42" s="366" t="s">
        <v>7</v>
      </c>
      <c r="O42" s="366" t="s">
        <v>7</v>
      </c>
      <c r="P42" s="366" t="s">
        <v>7</v>
      </c>
      <c r="Q42" s="366" t="s">
        <v>7</v>
      </c>
      <c r="R42" s="366" t="s">
        <v>7</v>
      </c>
      <c r="S42" s="366" t="s">
        <v>7</v>
      </c>
      <c r="T42" s="366" t="s">
        <v>7</v>
      </c>
      <c r="U42" s="366" t="s">
        <v>7</v>
      </c>
      <c r="V42" s="366" t="s">
        <v>7</v>
      </c>
      <c r="W42" s="366" t="s">
        <v>7</v>
      </c>
      <c r="X42" s="366" t="s">
        <v>7</v>
      </c>
      <c r="Y42" s="366" t="s">
        <v>7</v>
      </c>
      <c r="Z42" s="366" t="s">
        <v>7</v>
      </c>
      <c r="AA42" s="366" t="s">
        <v>7</v>
      </c>
      <c r="AB42" s="366" t="s">
        <v>7</v>
      </c>
      <c r="AC42" s="366" t="s">
        <v>7</v>
      </c>
      <c r="AD42" s="366" t="s">
        <v>7</v>
      </c>
      <c r="AE42" s="366" t="s">
        <v>7</v>
      </c>
      <c r="AF42" s="366" t="s">
        <v>7</v>
      </c>
      <c r="AG42" s="366" t="s">
        <v>7</v>
      </c>
      <c r="AH42" s="366" t="s">
        <v>7</v>
      </c>
      <c r="AI42" s="366" t="s">
        <v>7</v>
      </c>
      <c r="AJ42" s="366" t="s">
        <v>7</v>
      </c>
      <c r="AK42" s="366" t="s">
        <v>7</v>
      </c>
      <c r="AL42" s="366" t="s">
        <v>7</v>
      </c>
      <c r="AM42" s="366" t="s">
        <v>7</v>
      </c>
      <c r="AN42" s="366" t="s">
        <v>7</v>
      </c>
      <c r="AO42" s="366" t="s">
        <v>7</v>
      </c>
      <c r="AP42" s="366" t="s">
        <v>7</v>
      </c>
      <c r="AQ42" s="366" t="s">
        <v>7</v>
      </c>
      <c r="AR42" s="366" t="s">
        <v>7</v>
      </c>
      <c r="AS42" s="366" t="s">
        <v>7</v>
      </c>
      <c r="AT42" s="366" t="s">
        <v>7</v>
      </c>
      <c r="AU42" s="366" t="s">
        <v>7</v>
      </c>
      <c r="AV42" s="366" t="s">
        <v>7</v>
      </c>
      <c r="AW42" s="366" t="s">
        <v>7</v>
      </c>
      <c r="AX42" s="366" t="s">
        <v>7</v>
      </c>
      <c r="AY42" s="366" t="s">
        <v>7</v>
      </c>
      <c r="AZ42" s="366" t="s">
        <v>7</v>
      </c>
      <c r="BA42" s="366" t="s">
        <v>7</v>
      </c>
      <c r="BB42" s="366" t="s">
        <v>7</v>
      </c>
      <c r="BC42" s="366" t="s">
        <v>7</v>
      </c>
      <c r="BD42" s="366" t="s">
        <v>7</v>
      </c>
      <c r="BE42" s="366" t="s">
        <v>7</v>
      </c>
      <c r="BF42" s="366" t="s">
        <v>7</v>
      </c>
      <c r="BG42" s="366" t="s">
        <v>7</v>
      </c>
      <c r="BH42" s="366" t="s">
        <v>7</v>
      </c>
      <c r="BI42" s="366" t="s">
        <v>7</v>
      </c>
      <c r="BJ42" s="366" t="s">
        <v>7</v>
      </c>
      <c r="BK42" s="91" t="s">
        <v>7</v>
      </c>
      <c r="BL42" s="121">
        <f t="shared" si="8"/>
        <v>37</v>
      </c>
      <c r="BM42" s="208" t="str">
        <f t="shared" ca="1" si="5"/>
        <v>x</v>
      </c>
      <c r="BO42" s="282" t="str">
        <f>'Task PV @ PT'!D42</f>
        <v>x</v>
      </c>
      <c r="BP42" s="282" t="str">
        <f t="shared" si="2"/>
        <v>x</v>
      </c>
      <c r="BQ42" s="283" t="str">
        <f t="shared" ca="1" si="3"/>
        <v>x</v>
      </c>
      <c r="BR42" s="278" t="str">
        <f t="shared" si="9"/>
        <v>x</v>
      </c>
      <c r="BS42" s="278" t="str">
        <f t="shared" ca="1" si="6"/>
        <v>x</v>
      </c>
      <c r="BT42" s="278" t="str">
        <f t="shared" si="7"/>
        <v>x</v>
      </c>
    </row>
    <row r="43" spans="1:72" ht="13.5" thickBot="1" x14ac:dyDescent="0.25">
      <c r="A43" s="100" t="str">
        <f>'Task PV @ PT'!A43</f>
        <v>Task Identifier</v>
      </c>
      <c r="B43" s="128" t="s">
        <v>7</v>
      </c>
      <c r="C43" s="133" t="s">
        <v>7</v>
      </c>
      <c r="D43" s="366" t="s">
        <v>7</v>
      </c>
      <c r="E43" s="366" t="s">
        <v>7</v>
      </c>
      <c r="F43" s="366" t="s">
        <v>7</v>
      </c>
      <c r="G43" s="366" t="s">
        <v>7</v>
      </c>
      <c r="H43" s="366" t="s">
        <v>7</v>
      </c>
      <c r="I43" s="366" t="s">
        <v>7</v>
      </c>
      <c r="J43" s="366" t="s">
        <v>7</v>
      </c>
      <c r="K43" s="366" t="s">
        <v>7</v>
      </c>
      <c r="L43" s="366" t="s">
        <v>7</v>
      </c>
      <c r="M43" s="366" t="s">
        <v>7</v>
      </c>
      <c r="N43" s="366" t="s">
        <v>7</v>
      </c>
      <c r="O43" s="366" t="s">
        <v>7</v>
      </c>
      <c r="P43" s="366" t="s">
        <v>7</v>
      </c>
      <c r="Q43" s="366" t="s">
        <v>7</v>
      </c>
      <c r="R43" s="366" t="s">
        <v>7</v>
      </c>
      <c r="S43" s="366" t="s">
        <v>7</v>
      </c>
      <c r="T43" s="366" t="s">
        <v>7</v>
      </c>
      <c r="U43" s="366" t="s">
        <v>7</v>
      </c>
      <c r="V43" s="366" t="s">
        <v>7</v>
      </c>
      <c r="W43" s="366" t="s">
        <v>7</v>
      </c>
      <c r="X43" s="366" t="s">
        <v>7</v>
      </c>
      <c r="Y43" s="366" t="s">
        <v>7</v>
      </c>
      <c r="Z43" s="366" t="s">
        <v>7</v>
      </c>
      <c r="AA43" s="366" t="s">
        <v>7</v>
      </c>
      <c r="AB43" s="366" t="s">
        <v>7</v>
      </c>
      <c r="AC43" s="366" t="s">
        <v>7</v>
      </c>
      <c r="AD43" s="366" t="s">
        <v>7</v>
      </c>
      <c r="AE43" s="366" t="s">
        <v>7</v>
      </c>
      <c r="AF43" s="366" t="s">
        <v>7</v>
      </c>
      <c r="AG43" s="366" t="s">
        <v>7</v>
      </c>
      <c r="AH43" s="366" t="s">
        <v>7</v>
      </c>
      <c r="AI43" s="366" t="s">
        <v>7</v>
      </c>
      <c r="AJ43" s="366" t="s">
        <v>7</v>
      </c>
      <c r="AK43" s="366" t="s">
        <v>7</v>
      </c>
      <c r="AL43" s="366" t="s">
        <v>7</v>
      </c>
      <c r="AM43" s="366" t="s">
        <v>7</v>
      </c>
      <c r="AN43" s="366" t="s">
        <v>7</v>
      </c>
      <c r="AO43" s="366" t="s">
        <v>7</v>
      </c>
      <c r="AP43" s="366" t="s">
        <v>7</v>
      </c>
      <c r="AQ43" s="366" t="s">
        <v>7</v>
      </c>
      <c r="AR43" s="366" t="s">
        <v>7</v>
      </c>
      <c r="AS43" s="366" t="s">
        <v>7</v>
      </c>
      <c r="AT43" s="366" t="s">
        <v>7</v>
      </c>
      <c r="AU43" s="366" t="s">
        <v>7</v>
      </c>
      <c r="AV43" s="366" t="s">
        <v>7</v>
      </c>
      <c r="AW43" s="366" t="s">
        <v>7</v>
      </c>
      <c r="AX43" s="366" t="s">
        <v>7</v>
      </c>
      <c r="AY43" s="366" t="s">
        <v>7</v>
      </c>
      <c r="AZ43" s="366" t="s">
        <v>7</v>
      </c>
      <c r="BA43" s="366" t="s">
        <v>7</v>
      </c>
      <c r="BB43" s="366" t="s">
        <v>7</v>
      </c>
      <c r="BC43" s="366" t="s">
        <v>7</v>
      </c>
      <c r="BD43" s="366" t="s">
        <v>7</v>
      </c>
      <c r="BE43" s="366" t="s">
        <v>7</v>
      </c>
      <c r="BF43" s="366" t="s">
        <v>7</v>
      </c>
      <c r="BG43" s="366" t="s">
        <v>7</v>
      </c>
      <c r="BH43" s="366" t="s">
        <v>7</v>
      </c>
      <c r="BI43" s="366" t="s">
        <v>7</v>
      </c>
      <c r="BJ43" s="366" t="s">
        <v>7</v>
      </c>
      <c r="BK43" s="91" t="s">
        <v>7</v>
      </c>
      <c r="BL43" s="121">
        <f t="shared" si="8"/>
        <v>38</v>
      </c>
      <c r="BM43" s="208" t="str">
        <f t="shared" ca="1" si="5"/>
        <v>x</v>
      </c>
      <c r="BO43" s="282" t="str">
        <f>'Task PV @ PT'!D43</f>
        <v>x</v>
      </c>
      <c r="BP43" s="282" t="str">
        <f t="shared" si="2"/>
        <v>x</v>
      </c>
      <c r="BQ43" s="283" t="str">
        <f t="shared" ca="1" si="3"/>
        <v>x</v>
      </c>
      <c r="BR43" s="278" t="str">
        <f t="shared" si="9"/>
        <v>x</v>
      </c>
      <c r="BS43" s="278" t="str">
        <f t="shared" ca="1" si="6"/>
        <v>x</v>
      </c>
      <c r="BT43" s="278" t="str">
        <f t="shared" si="7"/>
        <v>x</v>
      </c>
    </row>
    <row r="44" spans="1:72" ht="13.5" thickBot="1" x14ac:dyDescent="0.25">
      <c r="A44" s="100" t="str">
        <f>'Task PV @ PT'!A44</f>
        <v>Task Identifier</v>
      </c>
      <c r="B44" s="128" t="s">
        <v>7</v>
      </c>
      <c r="C44" s="133" t="s">
        <v>7</v>
      </c>
      <c r="D44" s="366" t="s">
        <v>7</v>
      </c>
      <c r="E44" s="366" t="s">
        <v>7</v>
      </c>
      <c r="F44" s="366" t="s">
        <v>7</v>
      </c>
      <c r="G44" s="366" t="s">
        <v>7</v>
      </c>
      <c r="H44" s="366" t="s">
        <v>7</v>
      </c>
      <c r="I44" s="366" t="s">
        <v>7</v>
      </c>
      <c r="J44" s="366" t="s">
        <v>7</v>
      </c>
      <c r="K44" s="366" t="s">
        <v>7</v>
      </c>
      <c r="L44" s="366" t="s">
        <v>7</v>
      </c>
      <c r="M44" s="366" t="s">
        <v>7</v>
      </c>
      <c r="N44" s="366" t="s">
        <v>7</v>
      </c>
      <c r="O44" s="366" t="s">
        <v>7</v>
      </c>
      <c r="P44" s="366" t="s">
        <v>7</v>
      </c>
      <c r="Q44" s="366" t="s">
        <v>7</v>
      </c>
      <c r="R44" s="366" t="s">
        <v>7</v>
      </c>
      <c r="S44" s="366" t="s">
        <v>7</v>
      </c>
      <c r="T44" s="366" t="s">
        <v>7</v>
      </c>
      <c r="U44" s="366" t="s">
        <v>7</v>
      </c>
      <c r="V44" s="366" t="s">
        <v>7</v>
      </c>
      <c r="W44" s="366" t="s">
        <v>7</v>
      </c>
      <c r="X44" s="366" t="s">
        <v>7</v>
      </c>
      <c r="Y44" s="366" t="s">
        <v>7</v>
      </c>
      <c r="Z44" s="366" t="s">
        <v>7</v>
      </c>
      <c r="AA44" s="366" t="s">
        <v>7</v>
      </c>
      <c r="AB44" s="366" t="s">
        <v>7</v>
      </c>
      <c r="AC44" s="366" t="s">
        <v>7</v>
      </c>
      <c r="AD44" s="366" t="s">
        <v>7</v>
      </c>
      <c r="AE44" s="366" t="s">
        <v>7</v>
      </c>
      <c r="AF44" s="366" t="s">
        <v>7</v>
      </c>
      <c r="AG44" s="366" t="s">
        <v>7</v>
      </c>
      <c r="AH44" s="366" t="s">
        <v>7</v>
      </c>
      <c r="AI44" s="366" t="s">
        <v>7</v>
      </c>
      <c r="AJ44" s="366" t="s">
        <v>7</v>
      </c>
      <c r="AK44" s="366" t="s">
        <v>7</v>
      </c>
      <c r="AL44" s="366" t="s">
        <v>7</v>
      </c>
      <c r="AM44" s="366" t="s">
        <v>7</v>
      </c>
      <c r="AN44" s="366" t="s">
        <v>7</v>
      </c>
      <c r="AO44" s="366" t="s">
        <v>7</v>
      </c>
      <c r="AP44" s="366" t="s">
        <v>7</v>
      </c>
      <c r="AQ44" s="366" t="s">
        <v>7</v>
      </c>
      <c r="AR44" s="366" t="s">
        <v>7</v>
      </c>
      <c r="AS44" s="366" t="s">
        <v>7</v>
      </c>
      <c r="AT44" s="366" t="s">
        <v>7</v>
      </c>
      <c r="AU44" s="366" t="s">
        <v>7</v>
      </c>
      <c r="AV44" s="366" t="s">
        <v>7</v>
      </c>
      <c r="AW44" s="366" t="s">
        <v>7</v>
      </c>
      <c r="AX44" s="366" t="s">
        <v>7</v>
      </c>
      <c r="AY44" s="366" t="s">
        <v>7</v>
      </c>
      <c r="AZ44" s="366" t="s">
        <v>7</v>
      </c>
      <c r="BA44" s="366" t="s">
        <v>7</v>
      </c>
      <c r="BB44" s="366" t="s">
        <v>7</v>
      </c>
      <c r="BC44" s="366" t="s">
        <v>7</v>
      </c>
      <c r="BD44" s="366" t="s">
        <v>7</v>
      </c>
      <c r="BE44" s="366" t="s">
        <v>7</v>
      </c>
      <c r="BF44" s="366" t="s">
        <v>7</v>
      </c>
      <c r="BG44" s="366" t="s">
        <v>7</v>
      </c>
      <c r="BH44" s="366" t="s">
        <v>7</v>
      </c>
      <c r="BI44" s="366" t="s">
        <v>7</v>
      </c>
      <c r="BJ44" s="366" t="s">
        <v>7</v>
      </c>
      <c r="BK44" s="91" t="s">
        <v>7</v>
      </c>
      <c r="BL44" s="121">
        <f t="shared" si="8"/>
        <v>39</v>
      </c>
      <c r="BM44" s="208" t="str">
        <f t="shared" ca="1" si="5"/>
        <v>x</v>
      </c>
      <c r="BO44" s="282" t="str">
        <f>'Task PV @ PT'!D44</f>
        <v>x</v>
      </c>
      <c r="BP44" s="282" t="str">
        <f t="shared" si="2"/>
        <v>x</v>
      </c>
      <c r="BQ44" s="283" t="str">
        <f t="shared" ca="1" si="3"/>
        <v>x</v>
      </c>
      <c r="BR44" s="278" t="str">
        <f t="shared" si="9"/>
        <v>x</v>
      </c>
      <c r="BS44" s="278" t="str">
        <f t="shared" ca="1" si="6"/>
        <v>x</v>
      </c>
      <c r="BT44" s="278" t="str">
        <f t="shared" si="7"/>
        <v>x</v>
      </c>
    </row>
    <row r="45" spans="1:72" ht="13.5" thickBot="1" x14ac:dyDescent="0.25">
      <c r="A45" s="100" t="str">
        <f>'Task PV @ PT'!A45</f>
        <v>Task Identifier</v>
      </c>
      <c r="B45" s="128" t="s">
        <v>7</v>
      </c>
      <c r="C45" s="133" t="s">
        <v>7</v>
      </c>
      <c r="D45" s="366" t="s">
        <v>7</v>
      </c>
      <c r="E45" s="366" t="s">
        <v>7</v>
      </c>
      <c r="F45" s="366" t="s">
        <v>7</v>
      </c>
      <c r="G45" s="366" t="s">
        <v>7</v>
      </c>
      <c r="H45" s="366" t="s">
        <v>7</v>
      </c>
      <c r="I45" s="366" t="s">
        <v>7</v>
      </c>
      <c r="J45" s="366" t="s">
        <v>7</v>
      </c>
      <c r="K45" s="366" t="s">
        <v>7</v>
      </c>
      <c r="L45" s="366" t="s">
        <v>7</v>
      </c>
      <c r="M45" s="366" t="s">
        <v>7</v>
      </c>
      <c r="N45" s="366" t="s">
        <v>7</v>
      </c>
      <c r="O45" s="366" t="s">
        <v>7</v>
      </c>
      <c r="P45" s="366" t="s">
        <v>7</v>
      </c>
      <c r="Q45" s="366" t="s">
        <v>7</v>
      </c>
      <c r="R45" s="366" t="s">
        <v>7</v>
      </c>
      <c r="S45" s="366" t="s">
        <v>7</v>
      </c>
      <c r="T45" s="366" t="s">
        <v>7</v>
      </c>
      <c r="U45" s="366" t="s">
        <v>7</v>
      </c>
      <c r="V45" s="366" t="s">
        <v>7</v>
      </c>
      <c r="W45" s="366" t="s">
        <v>7</v>
      </c>
      <c r="X45" s="366" t="s">
        <v>7</v>
      </c>
      <c r="Y45" s="366" t="s">
        <v>7</v>
      </c>
      <c r="Z45" s="366" t="s">
        <v>7</v>
      </c>
      <c r="AA45" s="366" t="s">
        <v>7</v>
      </c>
      <c r="AB45" s="366" t="s">
        <v>7</v>
      </c>
      <c r="AC45" s="366" t="s">
        <v>7</v>
      </c>
      <c r="AD45" s="366" t="s">
        <v>7</v>
      </c>
      <c r="AE45" s="366" t="s">
        <v>7</v>
      </c>
      <c r="AF45" s="366" t="s">
        <v>7</v>
      </c>
      <c r="AG45" s="366" t="s">
        <v>7</v>
      </c>
      <c r="AH45" s="366" t="s">
        <v>7</v>
      </c>
      <c r="AI45" s="366" t="s">
        <v>7</v>
      </c>
      <c r="AJ45" s="366" t="s">
        <v>7</v>
      </c>
      <c r="AK45" s="366" t="s">
        <v>7</v>
      </c>
      <c r="AL45" s="366" t="s">
        <v>7</v>
      </c>
      <c r="AM45" s="366" t="s">
        <v>7</v>
      </c>
      <c r="AN45" s="366" t="s">
        <v>7</v>
      </c>
      <c r="AO45" s="366" t="s">
        <v>7</v>
      </c>
      <c r="AP45" s="366" t="s">
        <v>7</v>
      </c>
      <c r="AQ45" s="366" t="s">
        <v>7</v>
      </c>
      <c r="AR45" s="366" t="s">
        <v>7</v>
      </c>
      <c r="AS45" s="366" t="s">
        <v>7</v>
      </c>
      <c r="AT45" s="366" t="s">
        <v>7</v>
      </c>
      <c r="AU45" s="366" t="s">
        <v>7</v>
      </c>
      <c r="AV45" s="366" t="s">
        <v>7</v>
      </c>
      <c r="AW45" s="366" t="s">
        <v>7</v>
      </c>
      <c r="AX45" s="366" t="s">
        <v>7</v>
      </c>
      <c r="AY45" s="366" t="s">
        <v>7</v>
      </c>
      <c r="AZ45" s="366" t="s">
        <v>7</v>
      </c>
      <c r="BA45" s="366" t="s">
        <v>7</v>
      </c>
      <c r="BB45" s="366" t="s">
        <v>7</v>
      </c>
      <c r="BC45" s="366" t="s">
        <v>7</v>
      </c>
      <c r="BD45" s="366" t="s">
        <v>7</v>
      </c>
      <c r="BE45" s="366" t="s">
        <v>7</v>
      </c>
      <c r="BF45" s="366" t="s">
        <v>7</v>
      </c>
      <c r="BG45" s="366" t="s">
        <v>7</v>
      </c>
      <c r="BH45" s="366" t="s">
        <v>7</v>
      </c>
      <c r="BI45" s="366" t="s">
        <v>7</v>
      </c>
      <c r="BJ45" s="366" t="s">
        <v>7</v>
      </c>
      <c r="BK45" s="91" t="s">
        <v>7</v>
      </c>
      <c r="BL45" s="121">
        <f t="shared" si="8"/>
        <v>40</v>
      </c>
      <c r="BM45" s="208" t="str">
        <f t="shared" ca="1" si="5"/>
        <v>x</v>
      </c>
      <c r="BO45" s="282" t="str">
        <f>'Task PV @ PT'!D45</f>
        <v>x</v>
      </c>
      <c r="BP45" s="282" t="str">
        <f t="shared" si="2"/>
        <v>x</v>
      </c>
      <c r="BQ45" s="283" t="str">
        <f t="shared" ca="1" si="3"/>
        <v>x</v>
      </c>
      <c r="BR45" s="278" t="str">
        <f t="shared" si="9"/>
        <v>x</v>
      </c>
      <c r="BS45" s="278" t="str">
        <f t="shared" ca="1" si="6"/>
        <v>x</v>
      </c>
      <c r="BT45" s="278" t="str">
        <f t="shared" si="7"/>
        <v>x</v>
      </c>
    </row>
    <row r="46" spans="1:72" ht="13.5" thickBot="1" x14ac:dyDescent="0.25">
      <c r="A46" s="100" t="str">
        <f>'Task PV @ PT'!A46</f>
        <v>Task Identifier</v>
      </c>
      <c r="B46" s="128" t="s">
        <v>7</v>
      </c>
      <c r="C46" s="133" t="s">
        <v>7</v>
      </c>
      <c r="D46" s="366" t="s">
        <v>7</v>
      </c>
      <c r="E46" s="366" t="s">
        <v>7</v>
      </c>
      <c r="F46" s="366" t="s">
        <v>7</v>
      </c>
      <c r="G46" s="366" t="s">
        <v>7</v>
      </c>
      <c r="H46" s="366" t="s">
        <v>7</v>
      </c>
      <c r="I46" s="366" t="s">
        <v>7</v>
      </c>
      <c r="J46" s="366" t="s">
        <v>7</v>
      </c>
      <c r="K46" s="366" t="s">
        <v>7</v>
      </c>
      <c r="L46" s="366" t="s">
        <v>7</v>
      </c>
      <c r="M46" s="366" t="s">
        <v>7</v>
      </c>
      <c r="N46" s="366" t="s">
        <v>7</v>
      </c>
      <c r="O46" s="366" t="s">
        <v>7</v>
      </c>
      <c r="P46" s="366" t="s">
        <v>7</v>
      </c>
      <c r="Q46" s="366" t="s">
        <v>7</v>
      </c>
      <c r="R46" s="366" t="s">
        <v>7</v>
      </c>
      <c r="S46" s="366" t="s">
        <v>7</v>
      </c>
      <c r="T46" s="366" t="s">
        <v>7</v>
      </c>
      <c r="U46" s="366" t="s">
        <v>7</v>
      </c>
      <c r="V46" s="366" t="s">
        <v>7</v>
      </c>
      <c r="W46" s="366" t="s">
        <v>7</v>
      </c>
      <c r="X46" s="366" t="s">
        <v>7</v>
      </c>
      <c r="Y46" s="366" t="s">
        <v>7</v>
      </c>
      <c r="Z46" s="366" t="s">
        <v>7</v>
      </c>
      <c r="AA46" s="366" t="s">
        <v>7</v>
      </c>
      <c r="AB46" s="366" t="s">
        <v>7</v>
      </c>
      <c r="AC46" s="366" t="s">
        <v>7</v>
      </c>
      <c r="AD46" s="366" t="s">
        <v>7</v>
      </c>
      <c r="AE46" s="366" t="s">
        <v>7</v>
      </c>
      <c r="AF46" s="366" t="s">
        <v>7</v>
      </c>
      <c r="AG46" s="366" t="s">
        <v>7</v>
      </c>
      <c r="AH46" s="366" t="s">
        <v>7</v>
      </c>
      <c r="AI46" s="366" t="s">
        <v>7</v>
      </c>
      <c r="AJ46" s="366" t="s">
        <v>7</v>
      </c>
      <c r="AK46" s="366" t="s">
        <v>7</v>
      </c>
      <c r="AL46" s="366" t="s">
        <v>7</v>
      </c>
      <c r="AM46" s="366" t="s">
        <v>7</v>
      </c>
      <c r="AN46" s="366" t="s">
        <v>7</v>
      </c>
      <c r="AO46" s="366" t="s">
        <v>7</v>
      </c>
      <c r="AP46" s="366" t="s">
        <v>7</v>
      </c>
      <c r="AQ46" s="366" t="s">
        <v>7</v>
      </c>
      <c r="AR46" s="366" t="s">
        <v>7</v>
      </c>
      <c r="AS46" s="366" t="s">
        <v>7</v>
      </c>
      <c r="AT46" s="366" t="s">
        <v>7</v>
      </c>
      <c r="AU46" s="366" t="s">
        <v>7</v>
      </c>
      <c r="AV46" s="366" t="s">
        <v>7</v>
      </c>
      <c r="AW46" s="366" t="s">
        <v>7</v>
      </c>
      <c r="AX46" s="366" t="s">
        <v>7</v>
      </c>
      <c r="AY46" s="366" t="s">
        <v>7</v>
      </c>
      <c r="AZ46" s="366" t="s">
        <v>7</v>
      </c>
      <c r="BA46" s="366" t="s">
        <v>7</v>
      </c>
      <c r="BB46" s="366" t="s">
        <v>7</v>
      </c>
      <c r="BC46" s="366" t="s">
        <v>7</v>
      </c>
      <c r="BD46" s="366" t="s">
        <v>7</v>
      </c>
      <c r="BE46" s="366" t="s">
        <v>7</v>
      </c>
      <c r="BF46" s="366" t="s">
        <v>7</v>
      </c>
      <c r="BG46" s="366" t="s">
        <v>7</v>
      </c>
      <c r="BH46" s="366" t="s">
        <v>7</v>
      </c>
      <c r="BI46" s="366" t="s">
        <v>7</v>
      </c>
      <c r="BJ46" s="366" t="s">
        <v>7</v>
      </c>
      <c r="BK46" s="91" t="s">
        <v>7</v>
      </c>
      <c r="BL46" s="121">
        <f t="shared" si="8"/>
        <v>41</v>
      </c>
      <c r="BM46" s="208" t="str">
        <f t="shared" ca="1" si="5"/>
        <v>x</v>
      </c>
      <c r="BO46" s="282" t="str">
        <f>'Task PV @ PT'!D46</f>
        <v>x</v>
      </c>
      <c r="BP46" s="282" t="str">
        <f t="shared" si="2"/>
        <v>x</v>
      </c>
      <c r="BQ46" s="283" t="str">
        <f t="shared" ca="1" si="3"/>
        <v>x</v>
      </c>
      <c r="BR46" s="278" t="str">
        <f t="shared" si="9"/>
        <v>x</v>
      </c>
      <c r="BS46" s="278" t="str">
        <f t="shared" ca="1" si="6"/>
        <v>x</v>
      </c>
      <c r="BT46" s="278" t="str">
        <f t="shared" si="7"/>
        <v>x</v>
      </c>
    </row>
    <row r="47" spans="1:72" ht="13.5" thickBot="1" x14ac:dyDescent="0.25">
      <c r="A47" s="100" t="str">
        <f>'Task PV @ PT'!A47</f>
        <v>Task Identifier</v>
      </c>
      <c r="B47" s="128" t="s">
        <v>7</v>
      </c>
      <c r="C47" s="133" t="s">
        <v>7</v>
      </c>
      <c r="D47" s="366" t="s">
        <v>7</v>
      </c>
      <c r="E47" s="366" t="s">
        <v>7</v>
      </c>
      <c r="F47" s="366" t="s">
        <v>7</v>
      </c>
      <c r="G47" s="366" t="s">
        <v>7</v>
      </c>
      <c r="H47" s="366" t="s">
        <v>7</v>
      </c>
      <c r="I47" s="366" t="s">
        <v>7</v>
      </c>
      <c r="J47" s="366" t="s">
        <v>7</v>
      </c>
      <c r="K47" s="366" t="s">
        <v>7</v>
      </c>
      <c r="L47" s="366" t="s">
        <v>7</v>
      </c>
      <c r="M47" s="366" t="s">
        <v>7</v>
      </c>
      <c r="N47" s="366" t="s">
        <v>7</v>
      </c>
      <c r="O47" s="366" t="s">
        <v>7</v>
      </c>
      <c r="P47" s="366" t="s">
        <v>7</v>
      </c>
      <c r="Q47" s="366" t="s">
        <v>7</v>
      </c>
      <c r="R47" s="366" t="s">
        <v>7</v>
      </c>
      <c r="S47" s="366" t="s">
        <v>7</v>
      </c>
      <c r="T47" s="366" t="s">
        <v>7</v>
      </c>
      <c r="U47" s="366" t="s">
        <v>7</v>
      </c>
      <c r="V47" s="366" t="s">
        <v>7</v>
      </c>
      <c r="W47" s="366" t="s">
        <v>7</v>
      </c>
      <c r="X47" s="366" t="s">
        <v>7</v>
      </c>
      <c r="Y47" s="366" t="s">
        <v>7</v>
      </c>
      <c r="Z47" s="366" t="s">
        <v>7</v>
      </c>
      <c r="AA47" s="366" t="s">
        <v>7</v>
      </c>
      <c r="AB47" s="366" t="s">
        <v>7</v>
      </c>
      <c r="AC47" s="366" t="s">
        <v>7</v>
      </c>
      <c r="AD47" s="366" t="s">
        <v>7</v>
      </c>
      <c r="AE47" s="366" t="s">
        <v>7</v>
      </c>
      <c r="AF47" s="366" t="s">
        <v>7</v>
      </c>
      <c r="AG47" s="366" t="s">
        <v>7</v>
      </c>
      <c r="AH47" s="366" t="s">
        <v>7</v>
      </c>
      <c r="AI47" s="366" t="s">
        <v>7</v>
      </c>
      <c r="AJ47" s="366" t="s">
        <v>7</v>
      </c>
      <c r="AK47" s="366" t="s">
        <v>7</v>
      </c>
      <c r="AL47" s="366" t="s">
        <v>7</v>
      </c>
      <c r="AM47" s="366" t="s">
        <v>7</v>
      </c>
      <c r="AN47" s="366" t="s">
        <v>7</v>
      </c>
      <c r="AO47" s="366" t="s">
        <v>7</v>
      </c>
      <c r="AP47" s="366" t="s">
        <v>7</v>
      </c>
      <c r="AQ47" s="366" t="s">
        <v>7</v>
      </c>
      <c r="AR47" s="366" t="s">
        <v>7</v>
      </c>
      <c r="AS47" s="366" t="s">
        <v>7</v>
      </c>
      <c r="AT47" s="366" t="s">
        <v>7</v>
      </c>
      <c r="AU47" s="366" t="s">
        <v>7</v>
      </c>
      <c r="AV47" s="366" t="s">
        <v>7</v>
      </c>
      <c r="AW47" s="366" t="s">
        <v>7</v>
      </c>
      <c r="AX47" s="366" t="s">
        <v>7</v>
      </c>
      <c r="AY47" s="366" t="s">
        <v>7</v>
      </c>
      <c r="AZ47" s="366" t="s">
        <v>7</v>
      </c>
      <c r="BA47" s="366" t="s">
        <v>7</v>
      </c>
      <c r="BB47" s="366" t="s">
        <v>7</v>
      </c>
      <c r="BC47" s="366" t="s">
        <v>7</v>
      </c>
      <c r="BD47" s="366" t="s">
        <v>7</v>
      </c>
      <c r="BE47" s="366" t="s">
        <v>7</v>
      </c>
      <c r="BF47" s="366" t="s">
        <v>7</v>
      </c>
      <c r="BG47" s="366" t="s">
        <v>7</v>
      </c>
      <c r="BH47" s="366" t="s">
        <v>7</v>
      </c>
      <c r="BI47" s="366" t="s">
        <v>7</v>
      </c>
      <c r="BJ47" s="366" t="s">
        <v>7</v>
      </c>
      <c r="BK47" s="91" t="s">
        <v>7</v>
      </c>
      <c r="BL47" s="121">
        <f t="shared" si="8"/>
        <v>42</v>
      </c>
      <c r="BM47" s="208" t="str">
        <f t="shared" ca="1" si="5"/>
        <v>x</v>
      </c>
      <c r="BO47" s="282" t="str">
        <f>'Task PV @ PT'!D47</f>
        <v>x</v>
      </c>
      <c r="BP47" s="282" t="str">
        <f t="shared" si="2"/>
        <v>x</v>
      </c>
      <c r="BQ47" s="283" t="str">
        <f t="shared" ca="1" si="3"/>
        <v>x</v>
      </c>
      <c r="BR47" s="278" t="str">
        <f t="shared" si="9"/>
        <v>x</v>
      </c>
      <c r="BS47" s="278" t="str">
        <f t="shared" ca="1" si="6"/>
        <v>x</v>
      </c>
      <c r="BT47" s="278" t="str">
        <f t="shared" si="7"/>
        <v>x</v>
      </c>
    </row>
    <row r="48" spans="1:72" ht="13.5" thickBot="1" x14ac:dyDescent="0.25">
      <c r="A48" s="100" t="str">
        <f>'Task PV @ PT'!A48</f>
        <v>Task Identifier</v>
      </c>
      <c r="B48" s="128" t="s">
        <v>7</v>
      </c>
      <c r="C48" s="133" t="s">
        <v>7</v>
      </c>
      <c r="D48" s="366" t="s">
        <v>7</v>
      </c>
      <c r="E48" s="366" t="s">
        <v>7</v>
      </c>
      <c r="F48" s="366" t="s">
        <v>7</v>
      </c>
      <c r="G48" s="366" t="s">
        <v>7</v>
      </c>
      <c r="H48" s="366" t="s">
        <v>7</v>
      </c>
      <c r="I48" s="366" t="s">
        <v>7</v>
      </c>
      <c r="J48" s="366" t="s">
        <v>7</v>
      </c>
      <c r="K48" s="366" t="s">
        <v>7</v>
      </c>
      <c r="L48" s="366" t="s">
        <v>7</v>
      </c>
      <c r="M48" s="366" t="s">
        <v>7</v>
      </c>
      <c r="N48" s="366" t="s">
        <v>7</v>
      </c>
      <c r="O48" s="366" t="s">
        <v>7</v>
      </c>
      <c r="P48" s="366" t="s">
        <v>7</v>
      </c>
      <c r="Q48" s="366" t="s">
        <v>7</v>
      </c>
      <c r="R48" s="366" t="s">
        <v>7</v>
      </c>
      <c r="S48" s="366" t="s">
        <v>7</v>
      </c>
      <c r="T48" s="366" t="s">
        <v>7</v>
      </c>
      <c r="U48" s="366" t="s">
        <v>7</v>
      </c>
      <c r="V48" s="366" t="s">
        <v>7</v>
      </c>
      <c r="W48" s="366" t="s">
        <v>7</v>
      </c>
      <c r="X48" s="366" t="s">
        <v>7</v>
      </c>
      <c r="Y48" s="366" t="s">
        <v>7</v>
      </c>
      <c r="Z48" s="366" t="s">
        <v>7</v>
      </c>
      <c r="AA48" s="366" t="s">
        <v>7</v>
      </c>
      <c r="AB48" s="366" t="s">
        <v>7</v>
      </c>
      <c r="AC48" s="366" t="s">
        <v>7</v>
      </c>
      <c r="AD48" s="366" t="s">
        <v>7</v>
      </c>
      <c r="AE48" s="366" t="s">
        <v>7</v>
      </c>
      <c r="AF48" s="366" t="s">
        <v>7</v>
      </c>
      <c r="AG48" s="366" t="s">
        <v>7</v>
      </c>
      <c r="AH48" s="366" t="s">
        <v>7</v>
      </c>
      <c r="AI48" s="366" t="s">
        <v>7</v>
      </c>
      <c r="AJ48" s="366" t="s">
        <v>7</v>
      </c>
      <c r="AK48" s="366" t="s">
        <v>7</v>
      </c>
      <c r="AL48" s="366" t="s">
        <v>7</v>
      </c>
      <c r="AM48" s="366" t="s">
        <v>7</v>
      </c>
      <c r="AN48" s="366" t="s">
        <v>7</v>
      </c>
      <c r="AO48" s="366" t="s">
        <v>7</v>
      </c>
      <c r="AP48" s="366" t="s">
        <v>7</v>
      </c>
      <c r="AQ48" s="366" t="s">
        <v>7</v>
      </c>
      <c r="AR48" s="366" t="s">
        <v>7</v>
      </c>
      <c r="AS48" s="366" t="s">
        <v>7</v>
      </c>
      <c r="AT48" s="366" t="s">
        <v>7</v>
      </c>
      <c r="AU48" s="366" t="s">
        <v>7</v>
      </c>
      <c r="AV48" s="366" t="s">
        <v>7</v>
      </c>
      <c r="AW48" s="366" t="s">
        <v>7</v>
      </c>
      <c r="AX48" s="366" t="s">
        <v>7</v>
      </c>
      <c r="AY48" s="366" t="s">
        <v>7</v>
      </c>
      <c r="AZ48" s="366" t="s">
        <v>7</v>
      </c>
      <c r="BA48" s="366" t="s">
        <v>7</v>
      </c>
      <c r="BB48" s="366" t="s">
        <v>7</v>
      </c>
      <c r="BC48" s="366" t="s">
        <v>7</v>
      </c>
      <c r="BD48" s="366" t="s">
        <v>7</v>
      </c>
      <c r="BE48" s="366" t="s">
        <v>7</v>
      </c>
      <c r="BF48" s="366" t="s">
        <v>7</v>
      </c>
      <c r="BG48" s="366" t="s">
        <v>7</v>
      </c>
      <c r="BH48" s="366" t="s">
        <v>7</v>
      </c>
      <c r="BI48" s="366" t="s">
        <v>7</v>
      </c>
      <c r="BJ48" s="366" t="s">
        <v>7</v>
      </c>
      <c r="BK48" s="91" t="s">
        <v>7</v>
      </c>
      <c r="BL48" s="121">
        <f t="shared" si="8"/>
        <v>43</v>
      </c>
      <c r="BM48" s="208" t="str">
        <f t="shared" ca="1" si="5"/>
        <v>x</v>
      </c>
      <c r="BO48" s="282" t="str">
        <f>'Task PV @ PT'!D48</f>
        <v>x</v>
      </c>
      <c r="BP48" s="282" t="str">
        <f t="shared" si="2"/>
        <v>x</v>
      </c>
      <c r="BQ48" s="283" t="str">
        <f t="shared" ca="1" si="3"/>
        <v>x</v>
      </c>
      <c r="BR48" s="278" t="str">
        <f t="shared" si="9"/>
        <v>x</v>
      </c>
      <c r="BS48" s="278" t="str">
        <f t="shared" ca="1" si="6"/>
        <v>x</v>
      </c>
      <c r="BT48" s="278" t="str">
        <f t="shared" si="7"/>
        <v>x</v>
      </c>
    </row>
    <row r="49" spans="1:72" ht="13.5" thickBot="1" x14ac:dyDescent="0.25">
      <c r="A49" s="100" t="str">
        <f>'Task PV @ PT'!A49</f>
        <v>Task Identifier</v>
      </c>
      <c r="B49" s="128" t="s">
        <v>7</v>
      </c>
      <c r="C49" s="133" t="s">
        <v>7</v>
      </c>
      <c r="D49" s="366" t="s">
        <v>7</v>
      </c>
      <c r="E49" s="366" t="s">
        <v>7</v>
      </c>
      <c r="F49" s="366" t="s">
        <v>7</v>
      </c>
      <c r="G49" s="366" t="s">
        <v>7</v>
      </c>
      <c r="H49" s="366" t="s">
        <v>7</v>
      </c>
      <c r="I49" s="366" t="s">
        <v>7</v>
      </c>
      <c r="J49" s="366" t="s">
        <v>7</v>
      </c>
      <c r="K49" s="366" t="s">
        <v>7</v>
      </c>
      <c r="L49" s="366" t="s">
        <v>7</v>
      </c>
      <c r="M49" s="366" t="s">
        <v>7</v>
      </c>
      <c r="N49" s="366" t="s">
        <v>7</v>
      </c>
      <c r="O49" s="366" t="s">
        <v>7</v>
      </c>
      <c r="P49" s="366" t="s">
        <v>7</v>
      </c>
      <c r="Q49" s="366" t="s">
        <v>7</v>
      </c>
      <c r="R49" s="366" t="s">
        <v>7</v>
      </c>
      <c r="S49" s="366" t="s">
        <v>7</v>
      </c>
      <c r="T49" s="366" t="s">
        <v>7</v>
      </c>
      <c r="U49" s="366" t="s">
        <v>7</v>
      </c>
      <c r="V49" s="366" t="s">
        <v>7</v>
      </c>
      <c r="W49" s="366" t="s">
        <v>7</v>
      </c>
      <c r="X49" s="366" t="s">
        <v>7</v>
      </c>
      <c r="Y49" s="366" t="s">
        <v>7</v>
      </c>
      <c r="Z49" s="366" t="s">
        <v>7</v>
      </c>
      <c r="AA49" s="366" t="s">
        <v>7</v>
      </c>
      <c r="AB49" s="366" t="s">
        <v>7</v>
      </c>
      <c r="AC49" s="366" t="s">
        <v>7</v>
      </c>
      <c r="AD49" s="366" t="s">
        <v>7</v>
      </c>
      <c r="AE49" s="366" t="s">
        <v>7</v>
      </c>
      <c r="AF49" s="366" t="s">
        <v>7</v>
      </c>
      <c r="AG49" s="366" t="s">
        <v>7</v>
      </c>
      <c r="AH49" s="366" t="s">
        <v>7</v>
      </c>
      <c r="AI49" s="366" t="s">
        <v>7</v>
      </c>
      <c r="AJ49" s="366" t="s">
        <v>7</v>
      </c>
      <c r="AK49" s="366" t="s">
        <v>7</v>
      </c>
      <c r="AL49" s="366" t="s">
        <v>7</v>
      </c>
      <c r="AM49" s="366" t="s">
        <v>7</v>
      </c>
      <c r="AN49" s="366" t="s">
        <v>7</v>
      </c>
      <c r="AO49" s="366" t="s">
        <v>7</v>
      </c>
      <c r="AP49" s="366" t="s">
        <v>7</v>
      </c>
      <c r="AQ49" s="366" t="s">
        <v>7</v>
      </c>
      <c r="AR49" s="366" t="s">
        <v>7</v>
      </c>
      <c r="AS49" s="366" t="s">
        <v>7</v>
      </c>
      <c r="AT49" s="366" t="s">
        <v>7</v>
      </c>
      <c r="AU49" s="366" t="s">
        <v>7</v>
      </c>
      <c r="AV49" s="366" t="s">
        <v>7</v>
      </c>
      <c r="AW49" s="366" t="s">
        <v>7</v>
      </c>
      <c r="AX49" s="366" t="s">
        <v>7</v>
      </c>
      <c r="AY49" s="366" t="s">
        <v>7</v>
      </c>
      <c r="AZ49" s="366" t="s">
        <v>7</v>
      </c>
      <c r="BA49" s="366" t="s">
        <v>7</v>
      </c>
      <c r="BB49" s="366" t="s">
        <v>7</v>
      </c>
      <c r="BC49" s="366" t="s">
        <v>7</v>
      </c>
      <c r="BD49" s="366" t="s">
        <v>7</v>
      </c>
      <c r="BE49" s="366" t="s">
        <v>7</v>
      </c>
      <c r="BF49" s="366" t="s">
        <v>7</v>
      </c>
      <c r="BG49" s="366" t="s">
        <v>7</v>
      </c>
      <c r="BH49" s="366" t="s">
        <v>7</v>
      </c>
      <c r="BI49" s="366" t="s">
        <v>7</v>
      </c>
      <c r="BJ49" s="366" t="s">
        <v>7</v>
      </c>
      <c r="BK49" s="91" t="s">
        <v>7</v>
      </c>
      <c r="BL49" s="121">
        <f t="shared" si="8"/>
        <v>44</v>
      </c>
      <c r="BM49" s="208" t="str">
        <f t="shared" ca="1" si="5"/>
        <v>x</v>
      </c>
      <c r="BO49" s="282" t="str">
        <f>'Task PV @ PT'!D49</f>
        <v>x</v>
      </c>
      <c r="BP49" s="282" t="str">
        <f t="shared" si="2"/>
        <v>x</v>
      </c>
      <c r="BQ49" s="283" t="str">
        <f t="shared" ca="1" si="3"/>
        <v>x</v>
      </c>
      <c r="BR49" s="278" t="str">
        <f t="shared" si="9"/>
        <v>x</v>
      </c>
      <c r="BS49" s="278" t="str">
        <f t="shared" ca="1" si="6"/>
        <v>x</v>
      </c>
      <c r="BT49" s="278" t="str">
        <f t="shared" si="7"/>
        <v>x</v>
      </c>
    </row>
    <row r="50" spans="1:72" ht="13.5" thickBot="1" x14ac:dyDescent="0.25">
      <c r="A50" s="100" t="str">
        <f>'Task PV @ PT'!A50</f>
        <v>Task Identifier</v>
      </c>
      <c r="B50" s="128" t="s">
        <v>7</v>
      </c>
      <c r="C50" s="133" t="s">
        <v>7</v>
      </c>
      <c r="D50" s="366" t="s">
        <v>7</v>
      </c>
      <c r="E50" s="366" t="s">
        <v>7</v>
      </c>
      <c r="F50" s="366" t="s">
        <v>7</v>
      </c>
      <c r="G50" s="366" t="s">
        <v>7</v>
      </c>
      <c r="H50" s="366" t="s">
        <v>7</v>
      </c>
      <c r="I50" s="366" t="s">
        <v>7</v>
      </c>
      <c r="J50" s="366" t="s">
        <v>7</v>
      </c>
      <c r="K50" s="366" t="s">
        <v>7</v>
      </c>
      <c r="L50" s="366" t="s">
        <v>7</v>
      </c>
      <c r="M50" s="366" t="s">
        <v>7</v>
      </c>
      <c r="N50" s="366" t="s">
        <v>7</v>
      </c>
      <c r="O50" s="366" t="s">
        <v>7</v>
      </c>
      <c r="P50" s="366" t="s">
        <v>7</v>
      </c>
      <c r="Q50" s="366" t="s">
        <v>7</v>
      </c>
      <c r="R50" s="366" t="s">
        <v>7</v>
      </c>
      <c r="S50" s="366" t="s">
        <v>7</v>
      </c>
      <c r="T50" s="366" t="s">
        <v>7</v>
      </c>
      <c r="U50" s="366" t="s">
        <v>7</v>
      </c>
      <c r="V50" s="366" t="s">
        <v>7</v>
      </c>
      <c r="W50" s="366" t="s">
        <v>7</v>
      </c>
      <c r="X50" s="366" t="s">
        <v>7</v>
      </c>
      <c r="Y50" s="366" t="s">
        <v>7</v>
      </c>
      <c r="Z50" s="366" t="s">
        <v>7</v>
      </c>
      <c r="AA50" s="366" t="s">
        <v>7</v>
      </c>
      <c r="AB50" s="366" t="s">
        <v>7</v>
      </c>
      <c r="AC50" s="366" t="s">
        <v>7</v>
      </c>
      <c r="AD50" s="366" t="s">
        <v>7</v>
      </c>
      <c r="AE50" s="366" t="s">
        <v>7</v>
      </c>
      <c r="AF50" s="366" t="s">
        <v>7</v>
      </c>
      <c r="AG50" s="366" t="s">
        <v>7</v>
      </c>
      <c r="AH50" s="366" t="s">
        <v>7</v>
      </c>
      <c r="AI50" s="366" t="s">
        <v>7</v>
      </c>
      <c r="AJ50" s="366" t="s">
        <v>7</v>
      </c>
      <c r="AK50" s="366" t="s">
        <v>7</v>
      </c>
      <c r="AL50" s="366" t="s">
        <v>7</v>
      </c>
      <c r="AM50" s="366" t="s">
        <v>7</v>
      </c>
      <c r="AN50" s="366" t="s">
        <v>7</v>
      </c>
      <c r="AO50" s="366" t="s">
        <v>7</v>
      </c>
      <c r="AP50" s="366" t="s">
        <v>7</v>
      </c>
      <c r="AQ50" s="366" t="s">
        <v>7</v>
      </c>
      <c r="AR50" s="366" t="s">
        <v>7</v>
      </c>
      <c r="AS50" s="366" t="s">
        <v>7</v>
      </c>
      <c r="AT50" s="366" t="s">
        <v>7</v>
      </c>
      <c r="AU50" s="366" t="s">
        <v>7</v>
      </c>
      <c r="AV50" s="366" t="s">
        <v>7</v>
      </c>
      <c r="AW50" s="366" t="s">
        <v>7</v>
      </c>
      <c r="AX50" s="366" t="s">
        <v>7</v>
      </c>
      <c r="AY50" s="366" t="s">
        <v>7</v>
      </c>
      <c r="AZ50" s="366" t="s">
        <v>7</v>
      </c>
      <c r="BA50" s="366" t="s">
        <v>7</v>
      </c>
      <c r="BB50" s="366" t="s">
        <v>7</v>
      </c>
      <c r="BC50" s="366" t="s">
        <v>7</v>
      </c>
      <c r="BD50" s="366" t="s">
        <v>7</v>
      </c>
      <c r="BE50" s="366" t="s">
        <v>7</v>
      </c>
      <c r="BF50" s="366" t="s">
        <v>7</v>
      </c>
      <c r="BG50" s="366" t="s">
        <v>7</v>
      </c>
      <c r="BH50" s="366" t="s">
        <v>7</v>
      </c>
      <c r="BI50" s="366" t="s">
        <v>7</v>
      </c>
      <c r="BJ50" s="366" t="s">
        <v>7</v>
      </c>
      <c r="BK50" s="91" t="s">
        <v>7</v>
      </c>
      <c r="BL50" s="121">
        <f t="shared" si="8"/>
        <v>45</v>
      </c>
      <c r="BM50" s="208" t="str">
        <f t="shared" ca="1" si="5"/>
        <v>x</v>
      </c>
      <c r="BO50" s="282" t="str">
        <f>'Task PV @ PT'!D50</f>
        <v>x</v>
      </c>
      <c r="BP50" s="282" t="str">
        <f t="shared" si="2"/>
        <v>x</v>
      </c>
      <c r="BQ50" s="283" t="str">
        <f t="shared" ca="1" si="3"/>
        <v>x</v>
      </c>
      <c r="BR50" s="278" t="str">
        <f t="shared" si="9"/>
        <v>x</v>
      </c>
      <c r="BS50" s="278" t="str">
        <f t="shared" ca="1" si="6"/>
        <v>x</v>
      </c>
      <c r="BT50" s="278" t="str">
        <f t="shared" si="7"/>
        <v>x</v>
      </c>
    </row>
    <row r="51" spans="1:72" ht="13.5" thickBot="1" x14ac:dyDescent="0.25">
      <c r="A51" s="100" t="str">
        <f>'Task PV @ PT'!A51</f>
        <v>Task Identifier</v>
      </c>
      <c r="B51" s="128" t="s">
        <v>7</v>
      </c>
      <c r="C51" s="133" t="s">
        <v>7</v>
      </c>
      <c r="D51" s="366" t="s">
        <v>7</v>
      </c>
      <c r="E51" s="366" t="s">
        <v>7</v>
      </c>
      <c r="F51" s="366" t="s">
        <v>7</v>
      </c>
      <c r="G51" s="366" t="s">
        <v>7</v>
      </c>
      <c r="H51" s="366" t="s">
        <v>7</v>
      </c>
      <c r="I51" s="366" t="s">
        <v>7</v>
      </c>
      <c r="J51" s="366" t="s">
        <v>7</v>
      </c>
      <c r="K51" s="366" t="s">
        <v>7</v>
      </c>
      <c r="L51" s="366" t="s">
        <v>7</v>
      </c>
      <c r="M51" s="366" t="s">
        <v>7</v>
      </c>
      <c r="N51" s="366" t="s">
        <v>7</v>
      </c>
      <c r="O51" s="366" t="s">
        <v>7</v>
      </c>
      <c r="P51" s="366" t="s">
        <v>7</v>
      </c>
      <c r="Q51" s="366" t="s">
        <v>7</v>
      </c>
      <c r="R51" s="366" t="s">
        <v>7</v>
      </c>
      <c r="S51" s="366" t="s">
        <v>7</v>
      </c>
      <c r="T51" s="366" t="s">
        <v>7</v>
      </c>
      <c r="U51" s="366" t="s">
        <v>7</v>
      </c>
      <c r="V51" s="366" t="s">
        <v>7</v>
      </c>
      <c r="W51" s="366" t="s">
        <v>7</v>
      </c>
      <c r="X51" s="366" t="s">
        <v>7</v>
      </c>
      <c r="Y51" s="366" t="s">
        <v>7</v>
      </c>
      <c r="Z51" s="366" t="s">
        <v>7</v>
      </c>
      <c r="AA51" s="366" t="s">
        <v>7</v>
      </c>
      <c r="AB51" s="366" t="s">
        <v>7</v>
      </c>
      <c r="AC51" s="366" t="s">
        <v>7</v>
      </c>
      <c r="AD51" s="366" t="s">
        <v>7</v>
      </c>
      <c r="AE51" s="366" t="s">
        <v>7</v>
      </c>
      <c r="AF51" s="366" t="s">
        <v>7</v>
      </c>
      <c r="AG51" s="366" t="s">
        <v>7</v>
      </c>
      <c r="AH51" s="366" t="s">
        <v>7</v>
      </c>
      <c r="AI51" s="366" t="s">
        <v>7</v>
      </c>
      <c r="AJ51" s="366" t="s">
        <v>7</v>
      </c>
      <c r="AK51" s="366" t="s">
        <v>7</v>
      </c>
      <c r="AL51" s="366" t="s">
        <v>7</v>
      </c>
      <c r="AM51" s="366" t="s">
        <v>7</v>
      </c>
      <c r="AN51" s="366" t="s">
        <v>7</v>
      </c>
      <c r="AO51" s="366" t="s">
        <v>7</v>
      </c>
      <c r="AP51" s="366" t="s">
        <v>7</v>
      </c>
      <c r="AQ51" s="366" t="s">
        <v>7</v>
      </c>
      <c r="AR51" s="366" t="s">
        <v>7</v>
      </c>
      <c r="AS51" s="366" t="s">
        <v>7</v>
      </c>
      <c r="AT51" s="366" t="s">
        <v>7</v>
      </c>
      <c r="AU51" s="366" t="s">
        <v>7</v>
      </c>
      <c r="AV51" s="366" t="s">
        <v>7</v>
      </c>
      <c r="AW51" s="366" t="s">
        <v>7</v>
      </c>
      <c r="AX51" s="366" t="s">
        <v>7</v>
      </c>
      <c r="AY51" s="366" t="s">
        <v>7</v>
      </c>
      <c r="AZ51" s="366" t="s">
        <v>7</v>
      </c>
      <c r="BA51" s="366" t="s">
        <v>7</v>
      </c>
      <c r="BB51" s="366" t="s">
        <v>7</v>
      </c>
      <c r="BC51" s="366" t="s">
        <v>7</v>
      </c>
      <c r="BD51" s="366" t="s">
        <v>7</v>
      </c>
      <c r="BE51" s="366" t="s">
        <v>7</v>
      </c>
      <c r="BF51" s="366" t="s">
        <v>7</v>
      </c>
      <c r="BG51" s="366" t="s">
        <v>7</v>
      </c>
      <c r="BH51" s="366" t="s">
        <v>7</v>
      </c>
      <c r="BI51" s="366" t="s">
        <v>7</v>
      </c>
      <c r="BJ51" s="366" t="s">
        <v>7</v>
      </c>
      <c r="BK51" s="91" t="s">
        <v>7</v>
      </c>
      <c r="BL51" s="121">
        <f t="shared" si="8"/>
        <v>46</v>
      </c>
      <c r="BM51" s="208" t="str">
        <f t="shared" ca="1" si="5"/>
        <v>x</v>
      </c>
      <c r="BO51" s="282" t="str">
        <f>'Task PV @ PT'!D51</f>
        <v>x</v>
      </c>
      <c r="BP51" s="282" t="str">
        <f t="shared" si="2"/>
        <v>x</v>
      </c>
      <c r="BQ51" s="283" t="str">
        <f t="shared" ca="1" si="3"/>
        <v>x</v>
      </c>
      <c r="BR51" s="278" t="str">
        <f t="shared" si="9"/>
        <v>x</v>
      </c>
      <c r="BS51" s="278" t="str">
        <f t="shared" ca="1" si="6"/>
        <v>x</v>
      </c>
      <c r="BT51" s="278" t="str">
        <f t="shared" si="7"/>
        <v>x</v>
      </c>
    </row>
    <row r="52" spans="1:72" ht="13.5" thickBot="1" x14ac:dyDescent="0.25">
      <c r="A52" s="100" t="str">
        <f>'Task PV @ PT'!A52</f>
        <v>Task Identifier</v>
      </c>
      <c r="B52" s="128" t="s">
        <v>7</v>
      </c>
      <c r="C52" s="133" t="s">
        <v>7</v>
      </c>
      <c r="D52" s="366" t="s">
        <v>7</v>
      </c>
      <c r="E52" s="366" t="s">
        <v>7</v>
      </c>
      <c r="F52" s="366" t="s">
        <v>7</v>
      </c>
      <c r="G52" s="366" t="s">
        <v>7</v>
      </c>
      <c r="H52" s="366" t="s">
        <v>7</v>
      </c>
      <c r="I52" s="366" t="s">
        <v>7</v>
      </c>
      <c r="J52" s="366" t="s">
        <v>7</v>
      </c>
      <c r="K52" s="366" t="s">
        <v>7</v>
      </c>
      <c r="L52" s="366" t="s">
        <v>7</v>
      </c>
      <c r="M52" s="366" t="s">
        <v>7</v>
      </c>
      <c r="N52" s="366" t="s">
        <v>7</v>
      </c>
      <c r="O52" s="366" t="s">
        <v>7</v>
      </c>
      <c r="P52" s="366" t="s">
        <v>7</v>
      </c>
      <c r="Q52" s="366" t="s">
        <v>7</v>
      </c>
      <c r="R52" s="366" t="s">
        <v>7</v>
      </c>
      <c r="S52" s="366" t="s">
        <v>7</v>
      </c>
      <c r="T52" s="366" t="s">
        <v>7</v>
      </c>
      <c r="U52" s="366" t="s">
        <v>7</v>
      </c>
      <c r="V52" s="366" t="s">
        <v>7</v>
      </c>
      <c r="W52" s="366" t="s">
        <v>7</v>
      </c>
      <c r="X52" s="366" t="s">
        <v>7</v>
      </c>
      <c r="Y52" s="366" t="s">
        <v>7</v>
      </c>
      <c r="Z52" s="366" t="s">
        <v>7</v>
      </c>
      <c r="AA52" s="366" t="s">
        <v>7</v>
      </c>
      <c r="AB52" s="366" t="s">
        <v>7</v>
      </c>
      <c r="AC52" s="366" t="s">
        <v>7</v>
      </c>
      <c r="AD52" s="366" t="s">
        <v>7</v>
      </c>
      <c r="AE52" s="366" t="s">
        <v>7</v>
      </c>
      <c r="AF52" s="366" t="s">
        <v>7</v>
      </c>
      <c r="AG52" s="366" t="s">
        <v>7</v>
      </c>
      <c r="AH52" s="366" t="s">
        <v>7</v>
      </c>
      <c r="AI52" s="366" t="s">
        <v>7</v>
      </c>
      <c r="AJ52" s="366" t="s">
        <v>7</v>
      </c>
      <c r="AK52" s="366" t="s">
        <v>7</v>
      </c>
      <c r="AL52" s="366" t="s">
        <v>7</v>
      </c>
      <c r="AM52" s="366" t="s">
        <v>7</v>
      </c>
      <c r="AN52" s="366" t="s">
        <v>7</v>
      </c>
      <c r="AO52" s="366" t="s">
        <v>7</v>
      </c>
      <c r="AP52" s="366" t="s">
        <v>7</v>
      </c>
      <c r="AQ52" s="366" t="s">
        <v>7</v>
      </c>
      <c r="AR52" s="366" t="s">
        <v>7</v>
      </c>
      <c r="AS52" s="366" t="s">
        <v>7</v>
      </c>
      <c r="AT52" s="366" t="s">
        <v>7</v>
      </c>
      <c r="AU52" s="366" t="s">
        <v>7</v>
      </c>
      <c r="AV52" s="366" t="s">
        <v>7</v>
      </c>
      <c r="AW52" s="366" t="s">
        <v>7</v>
      </c>
      <c r="AX52" s="366" t="s">
        <v>7</v>
      </c>
      <c r="AY52" s="366" t="s">
        <v>7</v>
      </c>
      <c r="AZ52" s="366" t="s">
        <v>7</v>
      </c>
      <c r="BA52" s="366" t="s">
        <v>7</v>
      </c>
      <c r="BB52" s="366" t="s">
        <v>7</v>
      </c>
      <c r="BC52" s="366" t="s">
        <v>7</v>
      </c>
      <c r="BD52" s="366" t="s">
        <v>7</v>
      </c>
      <c r="BE52" s="366" t="s">
        <v>7</v>
      </c>
      <c r="BF52" s="366" t="s">
        <v>7</v>
      </c>
      <c r="BG52" s="366" t="s">
        <v>7</v>
      </c>
      <c r="BH52" s="366" t="s">
        <v>7</v>
      </c>
      <c r="BI52" s="366" t="s">
        <v>7</v>
      </c>
      <c r="BJ52" s="366" t="s">
        <v>7</v>
      </c>
      <c r="BK52" s="91" t="s">
        <v>7</v>
      </c>
      <c r="BL52" s="121">
        <f t="shared" si="8"/>
        <v>47</v>
      </c>
      <c r="BM52" s="208" t="str">
        <f t="shared" ca="1" si="5"/>
        <v>x</v>
      </c>
      <c r="BO52" s="282" t="str">
        <f>'Task PV @ PT'!D52</f>
        <v>x</v>
      </c>
      <c r="BP52" s="282" t="str">
        <f t="shared" si="2"/>
        <v>x</v>
      </c>
      <c r="BQ52" s="283" t="str">
        <f t="shared" ca="1" si="3"/>
        <v>x</v>
      </c>
      <c r="BR52" s="278" t="str">
        <f t="shared" si="9"/>
        <v>x</v>
      </c>
      <c r="BS52" s="278" t="str">
        <f t="shared" ca="1" si="6"/>
        <v>x</v>
      </c>
      <c r="BT52" s="278" t="str">
        <f t="shared" si="7"/>
        <v>x</v>
      </c>
    </row>
    <row r="53" spans="1:72" ht="13.5" thickBot="1" x14ac:dyDescent="0.25">
      <c r="A53" s="100" t="str">
        <f>'Task PV @ PT'!A53</f>
        <v>Task Identifier</v>
      </c>
      <c r="B53" s="128" t="s">
        <v>7</v>
      </c>
      <c r="C53" s="133" t="s">
        <v>7</v>
      </c>
      <c r="D53" s="366" t="s">
        <v>7</v>
      </c>
      <c r="E53" s="366" t="s">
        <v>7</v>
      </c>
      <c r="F53" s="366" t="s">
        <v>7</v>
      </c>
      <c r="G53" s="366" t="s">
        <v>7</v>
      </c>
      <c r="H53" s="366" t="s">
        <v>7</v>
      </c>
      <c r="I53" s="366" t="s">
        <v>7</v>
      </c>
      <c r="J53" s="366" t="s">
        <v>7</v>
      </c>
      <c r="K53" s="366" t="s">
        <v>7</v>
      </c>
      <c r="L53" s="366" t="s">
        <v>7</v>
      </c>
      <c r="M53" s="366" t="s">
        <v>7</v>
      </c>
      <c r="N53" s="366" t="s">
        <v>7</v>
      </c>
      <c r="O53" s="366" t="s">
        <v>7</v>
      </c>
      <c r="P53" s="366" t="s">
        <v>7</v>
      </c>
      <c r="Q53" s="366" t="s">
        <v>7</v>
      </c>
      <c r="R53" s="366" t="s">
        <v>7</v>
      </c>
      <c r="S53" s="366" t="s">
        <v>7</v>
      </c>
      <c r="T53" s="366" t="s">
        <v>7</v>
      </c>
      <c r="U53" s="366" t="s">
        <v>7</v>
      </c>
      <c r="V53" s="366" t="s">
        <v>7</v>
      </c>
      <c r="W53" s="366" t="s">
        <v>7</v>
      </c>
      <c r="X53" s="366" t="s">
        <v>7</v>
      </c>
      <c r="Y53" s="366" t="s">
        <v>7</v>
      </c>
      <c r="Z53" s="366" t="s">
        <v>7</v>
      </c>
      <c r="AA53" s="366" t="s">
        <v>7</v>
      </c>
      <c r="AB53" s="366" t="s">
        <v>7</v>
      </c>
      <c r="AC53" s="366" t="s">
        <v>7</v>
      </c>
      <c r="AD53" s="366" t="s">
        <v>7</v>
      </c>
      <c r="AE53" s="366" t="s">
        <v>7</v>
      </c>
      <c r="AF53" s="366" t="s">
        <v>7</v>
      </c>
      <c r="AG53" s="366" t="s">
        <v>7</v>
      </c>
      <c r="AH53" s="366" t="s">
        <v>7</v>
      </c>
      <c r="AI53" s="366" t="s">
        <v>7</v>
      </c>
      <c r="AJ53" s="366" t="s">
        <v>7</v>
      </c>
      <c r="AK53" s="366" t="s">
        <v>7</v>
      </c>
      <c r="AL53" s="366" t="s">
        <v>7</v>
      </c>
      <c r="AM53" s="366" t="s">
        <v>7</v>
      </c>
      <c r="AN53" s="366" t="s">
        <v>7</v>
      </c>
      <c r="AO53" s="366" t="s">
        <v>7</v>
      </c>
      <c r="AP53" s="366" t="s">
        <v>7</v>
      </c>
      <c r="AQ53" s="366" t="s">
        <v>7</v>
      </c>
      <c r="AR53" s="366" t="s">
        <v>7</v>
      </c>
      <c r="AS53" s="366" t="s">
        <v>7</v>
      </c>
      <c r="AT53" s="366" t="s">
        <v>7</v>
      </c>
      <c r="AU53" s="366" t="s">
        <v>7</v>
      </c>
      <c r="AV53" s="366" t="s">
        <v>7</v>
      </c>
      <c r="AW53" s="366" t="s">
        <v>7</v>
      </c>
      <c r="AX53" s="366" t="s">
        <v>7</v>
      </c>
      <c r="AY53" s="366" t="s">
        <v>7</v>
      </c>
      <c r="AZ53" s="366" t="s">
        <v>7</v>
      </c>
      <c r="BA53" s="366" t="s">
        <v>7</v>
      </c>
      <c r="BB53" s="366" t="s">
        <v>7</v>
      </c>
      <c r="BC53" s="366" t="s">
        <v>7</v>
      </c>
      <c r="BD53" s="366" t="s">
        <v>7</v>
      </c>
      <c r="BE53" s="366" t="s">
        <v>7</v>
      </c>
      <c r="BF53" s="366" t="s">
        <v>7</v>
      </c>
      <c r="BG53" s="366" t="s">
        <v>7</v>
      </c>
      <c r="BH53" s="366" t="s">
        <v>7</v>
      </c>
      <c r="BI53" s="366" t="s">
        <v>7</v>
      </c>
      <c r="BJ53" s="366" t="s">
        <v>7</v>
      </c>
      <c r="BK53" s="91" t="s">
        <v>7</v>
      </c>
      <c r="BL53" s="121">
        <f t="shared" si="8"/>
        <v>48</v>
      </c>
      <c r="BM53" s="208" t="str">
        <f t="shared" ca="1" si="5"/>
        <v>x</v>
      </c>
      <c r="BO53" s="282" t="str">
        <f>'Task PV @ PT'!D53</f>
        <v>x</v>
      </c>
      <c r="BP53" s="282" t="str">
        <f t="shared" si="2"/>
        <v>x</v>
      </c>
      <c r="BQ53" s="283" t="str">
        <f t="shared" ca="1" si="3"/>
        <v>x</v>
      </c>
      <c r="BR53" s="278" t="str">
        <f t="shared" si="9"/>
        <v>x</v>
      </c>
      <c r="BS53" s="278" t="str">
        <f t="shared" ca="1" si="6"/>
        <v>x</v>
      </c>
      <c r="BT53" s="278" t="str">
        <f t="shared" si="7"/>
        <v>x</v>
      </c>
    </row>
    <row r="54" spans="1:72" ht="13.5" thickBot="1" x14ac:dyDescent="0.25">
      <c r="A54" s="100" t="str">
        <f>'Task PV @ PT'!A54</f>
        <v>Task Identifier</v>
      </c>
      <c r="B54" s="128" t="s">
        <v>7</v>
      </c>
      <c r="C54" s="133" t="s">
        <v>7</v>
      </c>
      <c r="D54" s="366" t="s">
        <v>7</v>
      </c>
      <c r="E54" s="366" t="s">
        <v>7</v>
      </c>
      <c r="F54" s="366" t="s">
        <v>7</v>
      </c>
      <c r="G54" s="366" t="s">
        <v>7</v>
      </c>
      <c r="H54" s="366" t="s">
        <v>7</v>
      </c>
      <c r="I54" s="366" t="s">
        <v>7</v>
      </c>
      <c r="J54" s="366" t="s">
        <v>7</v>
      </c>
      <c r="K54" s="366" t="s">
        <v>7</v>
      </c>
      <c r="L54" s="366" t="s">
        <v>7</v>
      </c>
      <c r="M54" s="366" t="s">
        <v>7</v>
      </c>
      <c r="N54" s="366" t="s">
        <v>7</v>
      </c>
      <c r="O54" s="366" t="s">
        <v>7</v>
      </c>
      <c r="P54" s="366" t="s">
        <v>7</v>
      </c>
      <c r="Q54" s="366" t="s">
        <v>7</v>
      </c>
      <c r="R54" s="366" t="s">
        <v>7</v>
      </c>
      <c r="S54" s="366" t="s">
        <v>7</v>
      </c>
      <c r="T54" s="366" t="s">
        <v>7</v>
      </c>
      <c r="U54" s="366" t="s">
        <v>7</v>
      </c>
      <c r="V54" s="366" t="s">
        <v>7</v>
      </c>
      <c r="W54" s="366" t="s">
        <v>7</v>
      </c>
      <c r="X54" s="366" t="s">
        <v>7</v>
      </c>
      <c r="Y54" s="366" t="s">
        <v>7</v>
      </c>
      <c r="Z54" s="366" t="s">
        <v>7</v>
      </c>
      <c r="AA54" s="366" t="s">
        <v>7</v>
      </c>
      <c r="AB54" s="366" t="s">
        <v>7</v>
      </c>
      <c r="AC54" s="366" t="s">
        <v>7</v>
      </c>
      <c r="AD54" s="366" t="s">
        <v>7</v>
      </c>
      <c r="AE54" s="366" t="s">
        <v>7</v>
      </c>
      <c r="AF54" s="366" t="s">
        <v>7</v>
      </c>
      <c r="AG54" s="366" t="s">
        <v>7</v>
      </c>
      <c r="AH54" s="366" t="s">
        <v>7</v>
      </c>
      <c r="AI54" s="366" t="s">
        <v>7</v>
      </c>
      <c r="AJ54" s="366" t="s">
        <v>7</v>
      </c>
      <c r="AK54" s="366" t="s">
        <v>7</v>
      </c>
      <c r="AL54" s="366" t="s">
        <v>7</v>
      </c>
      <c r="AM54" s="366" t="s">
        <v>7</v>
      </c>
      <c r="AN54" s="366" t="s">
        <v>7</v>
      </c>
      <c r="AO54" s="366" t="s">
        <v>7</v>
      </c>
      <c r="AP54" s="366" t="s">
        <v>7</v>
      </c>
      <c r="AQ54" s="366" t="s">
        <v>7</v>
      </c>
      <c r="AR54" s="366" t="s">
        <v>7</v>
      </c>
      <c r="AS54" s="366" t="s">
        <v>7</v>
      </c>
      <c r="AT54" s="366" t="s">
        <v>7</v>
      </c>
      <c r="AU54" s="366" t="s">
        <v>7</v>
      </c>
      <c r="AV54" s="366" t="s">
        <v>7</v>
      </c>
      <c r="AW54" s="366" t="s">
        <v>7</v>
      </c>
      <c r="AX54" s="366" t="s">
        <v>7</v>
      </c>
      <c r="AY54" s="366" t="s">
        <v>7</v>
      </c>
      <c r="AZ54" s="366" t="s">
        <v>7</v>
      </c>
      <c r="BA54" s="366" t="s">
        <v>7</v>
      </c>
      <c r="BB54" s="366" t="s">
        <v>7</v>
      </c>
      <c r="BC54" s="366" t="s">
        <v>7</v>
      </c>
      <c r="BD54" s="366" t="s">
        <v>7</v>
      </c>
      <c r="BE54" s="366" t="s">
        <v>7</v>
      </c>
      <c r="BF54" s="366" t="s">
        <v>7</v>
      </c>
      <c r="BG54" s="366" t="s">
        <v>7</v>
      </c>
      <c r="BH54" s="366" t="s">
        <v>7</v>
      </c>
      <c r="BI54" s="366" t="s">
        <v>7</v>
      </c>
      <c r="BJ54" s="366" t="s">
        <v>7</v>
      </c>
      <c r="BK54" s="91" t="s">
        <v>7</v>
      </c>
      <c r="BL54" s="121">
        <f t="shared" si="8"/>
        <v>49</v>
      </c>
      <c r="BM54" s="208" t="str">
        <f t="shared" ca="1" si="5"/>
        <v>x</v>
      </c>
      <c r="BO54" s="282" t="str">
        <f>'Task PV @ PT'!D54</f>
        <v>x</v>
      </c>
      <c r="BP54" s="282" t="str">
        <f t="shared" si="2"/>
        <v>x</v>
      </c>
      <c r="BQ54" s="283" t="str">
        <f t="shared" ca="1" si="3"/>
        <v>x</v>
      </c>
      <c r="BR54" s="278" t="str">
        <f t="shared" si="9"/>
        <v>x</v>
      </c>
      <c r="BS54" s="278" t="str">
        <f t="shared" ca="1" si="6"/>
        <v>x</v>
      </c>
      <c r="BT54" s="278" t="str">
        <f t="shared" si="7"/>
        <v>x</v>
      </c>
    </row>
    <row r="55" spans="1:72" ht="13.5" thickBot="1" x14ac:dyDescent="0.25">
      <c r="A55" s="100" t="str">
        <f>'Task PV @ PT'!A55</f>
        <v>Task Identifier</v>
      </c>
      <c r="B55" s="128" t="s">
        <v>7</v>
      </c>
      <c r="C55" s="133" t="s">
        <v>7</v>
      </c>
      <c r="D55" s="366" t="s">
        <v>7</v>
      </c>
      <c r="E55" s="366" t="s">
        <v>7</v>
      </c>
      <c r="F55" s="366" t="s">
        <v>7</v>
      </c>
      <c r="G55" s="366" t="s">
        <v>7</v>
      </c>
      <c r="H55" s="366" t="s">
        <v>7</v>
      </c>
      <c r="I55" s="366" t="s">
        <v>7</v>
      </c>
      <c r="J55" s="366" t="s">
        <v>7</v>
      </c>
      <c r="K55" s="366" t="s">
        <v>7</v>
      </c>
      <c r="L55" s="366" t="s">
        <v>7</v>
      </c>
      <c r="M55" s="366" t="s">
        <v>7</v>
      </c>
      <c r="N55" s="366" t="s">
        <v>7</v>
      </c>
      <c r="O55" s="366" t="s">
        <v>7</v>
      </c>
      <c r="P55" s="366" t="s">
        <v>7</v>
      </c>
      <c r="Q55" s="366" t="s">
        <v>7</v>
      </c>
      <c r="R55" s="366" t="s">
        <v>7</v>
      </c>
      <c r="S55" s="366" t="s">
        <v>7</v>
      </c>
      <c r="T55" s="366" t="s">
        <v>7</v>
      </c>
      <c r="U55" s="366" t="s">
        <v>7</v>
      </c>
      <c r="V55" s="366" t="s">
        <v>7</v>
      </c>
      <c r="W55" s="366" t="s">
        <v>7</v>
      </c>
      <c r="X55" s="366" t="s">
        <v>7</v>
      </c>
      <c r="Y55" s="366" t="s">
        <v>7</v>
      </c>
      <c r="Z55" s="366" t="s">
        <v>7</v>
      </c>
      <c r="AA55" s="366" t="s">
        <v>7</v>
      </c>
      <c r="AB55" s="366" t="s">
        <v>7</v>
      </c>
      <c r="AC55" s="366" t="s">
        <v>7</v>
      </c>
      <c r="AD55" s="366" t="s">
        <v>7</v>
      </c>
      <c r="AE55" s="366" t="s">
        <v>7</v>
      </c>
      <c r="AF55" s="366" t="s">
        <v>7</v>
      </c>
      <c r="AG55" s="366" t="s">
        <v>7</v>
      </c>
      <c r="AH55" s="366" t="s">
        <v>7</v>
      </c>
      <c r="AI55" s="366" t="s">
        <v>7</v>
      </c>
      <c r="AJ55" s="366" t="s">
        <v>7</v>
      </c>
      <c r="AK55" s="366" t="s">
        <v>7</v>
      </c>
      <c r="AL55" s="366" t="s">
        <v>7</v>
      </c>
      <c r="AM55" s="366" t="s">
        <v>7</v>
      </c>
      <c r="AN55" s="366" t="s">
        <v>7</v>
      </c>
      <c r="AO55" s="366" t="s">
        <v>7</v>
      </c>
      <c r="AP55" s="366" t="s">
        <v>7</v>
      </c>
      <c r="AQ55" s="366" t="s">
        <v>7</v>
      </c>
      <c r="AR55" s="366" t="s">
        <v>7</v>
      </c>
      <c r="AS55" s="366" t="s">
        <v>7</v>
      </c>
      <c r="AT55" s="366" t="s">
        <v>7</v>
      </c>
      <c r="AU55" s="366" t="s">
        <v>7</v>
      </c>
      <c r="AV55" s="366" t="s">
        <v>7</v>
      </c>
      <c r="AW55" s="366" t="s">
        <v>7</v>
      </c>
      <c r="AX55" s="366" t="s">
        <v>7</v>
      </c>
      <c r="AY55" s="366" t="s">
        <v>7</v>
      </c>
      <c r="AZ55" s="366" t="s">
        <v>7</v>
      </c>
      <c r="BA55" s="366" t="s">
        <v>7</v>
      </c>
      <c r="BB55" s="366" t="s">
        <v>7</v>
      </c>
      <c r="BC55" s="366" t="s">
        <v>7</v>
      </c>
      <c r="BD55" s="366" t="s">
        <v>7</v>
      </c>
      <c r="BE55" s="366" t="s">
        <v>7</v>
      </c>
      <c r="BF55" s="366" t="s">
        <v>7</v>
      </c>
      <c r="BG55" s="366" t="s">
        <v>7</v>
      </c>
      <c r="BH55" s="366" t="s">
        <v>7</v>
      </c>
      <c r="BI55" s="366" t="s">
        <v>7</v>
      </c>
      <c r="BJ55" s="366" t="s">
        <v>7</v>
      </c>
      <c r="BK55" s="91" t="s">
        <v>7</v>
      </c>
      <c r="BL55" s="121">
        <f t="shared" si="8"/>
        <v>50</v>
      </c>
      <c r="BM55" s="208" t="str">
        <f t="shared" ca="1" si="5"/>
        <v>x</v>
      </c>
      <c r="BO55" s="282" t="str">
        <f>'Task PV @ PT'!D55</f>
        <v>x</v>
      </c>
      <c r="BP55" s="282" t="str">
        <f t="shared" si="2"/>
        <v>x</v>
      </c>
      <c r="BQ55" s="283" t="str">
        <f t="shared" ca="1" si="3"/>
        <v>x</v>
      </c>
      <c r="BR55" s="278" t="str">
        <f t="shared" si="9"/>
        <v>x</v>
      </c>
      <c r="BS55" s="278" t="str">
        <f t="shared" ca="1" si="6"/>
        <v>x</v>
      </c>
      <c r="BT55" s="278" t="str">
        <f t="shared" si="7"/>
        <v>x</v>
      </c>
    </row>
    <row r="56" spans="1:72" ht="13.5" thickBot="1" x14ac:dyDescent="0.25">
      <c r="A56" s="100" t="str">
        <f>'Task PV @ PT'!A56</f>
        <v>Task Identifier</v>
      </c>
      <c r="B56" s="128" t="s">
        <v>7</v>
      </c>
      <c r="C56" s="133" t="s">
        <v>7</v>
      </c>
      <c r="D56" s="366" t="s">
        <v>7</v>
      </c>
      <c r="E56" s="366" t="s">
        <v>7</v>
      </c>
      <c r="F56" s="366" t="s">
        <v>7</v>
      </c>
      <c r="G56" s="366" t="s">
        <v>7</v>
      </c>
      <c r="H56" s="366" t="s">
        <v>7</v>
      </c>
      <c r="I56" s="366" t="s">
        <v>7</v>
      </c>
      <c r="J56" s="366" t="s">
        <v>7</v>
      </c>
      <c r="K56" s="366" t="s">
        <v>7</v>
      </c>
      <c r="L56" s="366" t="s">
        <v>7</v>
      </c>
      <c r="M56" s="366" t="s">
        <v>7</v>
      </c>
      <c r="N56" s="366" t="s">
        <v>7</v>
      </c>
      <c r="O56" s="366" t="s">
        <v>7</v>
      </c>
      <c r="P56" s="366" t="s">
        <v>7</v>
      </c>
      <c r="Q56" s="366" t="s">
        <v>7</v>
      </c>
      <c r="R56" s="366" t="s">
        <v>7</v>
      </c>
      <c r="S56" s="366" t="s">
        <v>7</v>
      </c>
      <c r="T56" s="366" t="s">
        <v>7</v>
      </c>
      <c r="U56" s="366" t="s">
        <v>7</v>
      </c>
      <c r="V56" s="366" t="s">
        <v>7</v>
      </c>
      <c r="W56" s="366" t="s">
        <v>7</v>
      </c>
      <c r="X56" s="366" t="s">
        <v>7</v>
      </c>
      <c r="Y56" s="366" t="s">
        <v>7</v>
      </c>
      <c r="Z56" s="366" t="s">
        <v>7</v>
      </c>
      <c r="AA56" s="366" t="s">
        <v>7</v>
      </c>
      <c r="AB56" s="366" t="s">
        <v>7</v>
      </c>
      <c r="AC56" s="366" t="s">
        <v>7</v>
      </c>
      <c r="AD56" s="366" t="s">
        <v>7</v>
      </c>
      <c r="AE56" s="366" t="s">
        <v>7</v>
      </c>
      <c r="AF56" s="366" t="s">
        <v>7</v>
      </c>
      <c r="AG56" s="366" t="s">
        <v>7</v>
      </c>
      <c r="AH56" s="366" t="s">
        <v>7</v>
      </c>
      <c r="AI56" s="366" t="s">
        <v>7</v>
      </c>
      <c r="AJ56" s="366" t="s">
        <v>7</v>
      </c>
      <c r="AK56" s="366" t="s">
        <v>7</v>
      </c>
      <c r="AL56" s="366" t="s">
        <v>7</v>
      </c>
      <c r="AM56" s="366" t="s">
        <v>7</v>
      </c>
      <c r="AN56" s="366" t="s">
        <v>7</v>
      </c>
      <c r="AO56" s="366" t="s">
        <v>7</v>
      </c>
      <c r="AP56" s="366" t="s">
        <v>7</v>
      </c>
      <c r="AQ56" s="366" t="s">
        <v>7</v>
      </c>
      <c r="AR56" s="366" t="s">
        <v>7</v>
      </c>
      <c r="AS56" s="366" t="s">
        <v>7</v>
      </c>
      <c r="AT56" s="366" t="s">
        <v>7</v>
      </c>
      <c r="AU56" s="366" t="s">
        <v>7</v>
      </c>
      <c r="AV56" s="366" t="s">
        <v>7</v>
      </c>
      <c r="AW56" s="366" t="s">
        <v>7</v>
      </c>
      <c r="AX56" s="366" t="s">
        <v>7</v>
      </c>
      <c r="AY56" s="366" t="s">
        <v>7</v>
      </c>
      <c r="AZ56" s="366" t="s">
        <v>7</v>
      </c>
      <c r="BA56" s="366" t="s">
        <v>7</v>
      </c>
      <c r="BB56" s="366" t="s">
        <v>7</v>
      </c>
      <c r="BC56" s="366" t="s">
        <v>7</v>
      </c>
      <c r="BD56" s="366" t="s">
        <v>7</v>
      </c>
      <c r="BE56" s="366" t="s">
        <v>7</v>
      </c>
      <c r="BF56" s="366" t="s">
        <v>7</v>
      </c>
      <c r="BG56" s="366" t="s">
        <v>7</v>
      </c>
      <c r="BH56" s="366" t="s">
        <v>7</v>
      </c>
      <c r="BI56" s="366" t="s">
        <v>7</v>
      </c>
      <c r="BJ56" s="366" t="s">
        <v>7</v>
      </c>
      <c r="BK56" s="91" t="s">
        <v>7</v>
      </c>
      <c r="BL56" s="121">
        <f t="shared" si="8"/>
        <v>51</v>
      </c>
      <c r="BM56" s="208" t="str">
        <f t="shared" ca="1" si="5"/>
        <v>x</v>
      </c>
      <c r="BO56" s="282" t="str">
        <f>'Task PV @ PT'!D56</f>
        <v>x</v>
      </c>
      <c r="BP56" s="282" t="str">
        <f t="shared" si="2"/>
        <v>x</v>
      </c>
      <c r="BQ56" s="283" t="str">
        <f t="shared" ca="1" si="3"/>
        <v>x</v>
      </c>
      <c r="BR56" s="278" t="str">
        <f t="shared" si="9"/>
        <v>x</v>
      </c>
      <c r="BS56" s="278" t="str">
        <f t="shared" ca="1" si="6"/>
        <v>x</v>
      </c>
      <c r="BT56" s="278" t="str">
        <f t="shared" si="7"/>
        <v>x</v>
      </c>
    </row>
    <row r="57" spans="1:72" ht="13.5" thickBot="1" x14ac:dyDescent="0.25">
      <c r="A57" s="100" t="str">
        <f>'Task PV @ PT'!A57</f>
        <v>Task Identifier</v>
      </c>
      <c r="B57" s="128" t="s">
        <v>7</v>
      </c>
      <c r="C57" s="133" t="s">
        <v>7</v>
      </c>
      <c r="D57" s="366" t="s">
        <v>7</v>
      </c>
      <c r="E57" s="366" t="s">
        <v>7</v>
      </c>
      <c r="F57" s="366" t="s">
        <v>7</v>
      </c>
      <c r="G57" s="366" t="s">
        <v>7</v>
      </c>
      <c r="H57" s="366" t="s">
        <v>7</v>
      </c>
      <c r="I57" s="366" t="s">
        <v>7</v>
      </c>
      <c r="J57" s="366" t="s">
        <v>7</v>
      </c>
      <c r="K57" s="366" t="s">
        <v>7</v>
      </c>
      <c r="L57" s="366" t="s">
        <v>7</v>
      </c>
      <c r="M57" s="366" t="s">
        <v>7</v>
      </c>
      <c r="N57" s="366" t="s">
        <v>7</v>
      </c>
      <c r="O57" s="366" t="s">
        <v>7</v>
      </c>
      <c r="P57" s="366" t="s">
        <v>7</v>
      </c>
      <c r="Q57" s="366" t="s">
        <v>7</v>
      </c>
      <c r="R57" s="366" t="s">
        <v>7</v>
      </c>
      <c r="S57" s="366" t="s">
        <v>7</v>
      </c>
      <c r="T57" s="366" t="s">
        <v>7</v>
      </c>
      <c r="U57" s="366" t="s">
        <v>7</v>
      </c>
      <c r="V57" s="366" t="s">
        <v>7</v>
      </c>
      <c r="W57" s="366" t="s">
        <v>7</v>
      </c>
      <c r="X57" s="366" t="s">
        <v>7</v>
      </c>
      <c r="Y57" s="366" t="s">
        <v>7</v>
      </c>
      <c r="Z57" s="366" t="s">
        <v>7</v>
      </c>
      <c r="AA57" s="366" t="s">
        <v>7</v>
      </c>
      <c r="AB57" s="366" t="s">
        <v>7</v>
      </c>
      <c r="AC57" s="366" t="s">
        <v>7</v>
      </c>
      <c r="AD57" s="366" t="s">
        <v>7</v>
      </c>
      <c r="AE57" s="366" t="s">
        <v>7</v>
      </c>
      <c r="AF57" s="366" t="s">
        <v>7</v>
      </c>
      <c r="AG57" s="366" t="s">
        <v>7</v>
      </c>
      <c r="AH57" s="366" t="s">
        <v>7</v>
      </c>
      <c r="AI57" s="366" t="s">
        <v>7</v>
      </c>
      <c r="AJ57" s="366" t="s">
        <v>7</v>
      </c>
      <c r="AK57" s="366" t="s">
        <v>7</v>
      </c>
      <c r="AL57" s="366" t="s">
        <v>7</v>
      </c>
      <c r="AM57" s="366" t="s">
        <v>7</v>
      </c>
      <c r="AN57" s="366" t="s">
        <v>7</v>
      </c>
      <c r="AO57" s="366" t="s">
        <v>7</v>
      </c>
      <c r="AP57" s="366" t="s">
        <v>7</v>
      </c>
      <c r="AQ57" s="366" t="s">
        <v>7</v>
      </c>
      <c r="AR57" s="366" t="s">
        <v>7</v>
      </c>
      <c r="AS57" s="366" t="s">
        <v>7</v>
      </c>
      <c r="AT57" s="366" t="s">
        <v>7</v>
      </c>
      <c r="AU57" s="366" t="s">
        <v>7</v>
      </c>
      <c r="AV57" s="366" t="s">
        <v>7</v>
      </c>
      <c r="AW57" s="366" t="s">
        <v>7</v>
      </c>
      <c r="AX57" s="366" t="s">
        <v>7</v>
      </c>
      <c r="AY57" s="366" t="s">
        <v>7</v>
      </c>
      <c r="AZ57" s="366" t="s">
        <v>7</v>
      </c>
      <c r="BA57" s="366" t="s">
        <v>7</v>
      </c>
      <c r="BB57" s="366" t="s">
        <v>7</v>
      </c>
      <c r="BC57" s="366" t="s">
        <v>7</v>
      </c>
      <c r="BD57" s="366" t="s">
        <v>7</v>
      </c>
      <c r="BE57" s="366" t="s">
        <v>7</v>
      </c>
      <c r="BF57" s="366" t="s">
        <v>7</v>
      </c>
      <c r="BG57" s="366" t="s">
        <v>7</v>
      </c>
      <c r="BH57" s="366" t="s">
        <v>7</v>
      </c>
      <c r="BI57" s="366" t="s">
        <v>7</v>
      </c>
      <c r="BJ57" s="366" t="s">
        <v>7</v>
      </c>
      <c r="BK57" s="91" t="s">
        <v>7</v>
      </c>
      <c r="BL57" s="121">
        <f t="shared" si="8"/>
        <v>52</v>
      </c>
      <c r="BM57" s="208" t="str">
        <f t="shared" ca="1" si="5"/>
        <v>x</v>
      </c>
      <c r="BO57" s="282" t="str">
        <f>'Task PV @ PT'!D57</f>
        <v>x</v>
      </c>
      <c r="BP57" s="282" t="str">
        <f t="shared" si="2"/>
        <v>x</v>
      </c>
      <c r="BQ57" s="283" t="str">
        <f t="shared" ca="1" si="3"/>
        <v>x</v>
      </c>
      <c r="BR57" s="278" t="str">
        <f t="shared" si="9"/>
        <v>x</v>
      </c>
      <c r="BS57" s="278" t="str">
        <f t="shared" ca="1" si="6"/>
        <v>x</v>
      </c>
      <c r="BT57" s="278" t="str">
        <f t="shared" si="7"/>
        <v>x</v>
      </c>
    </row>
    <row r="58" spans="1:72" ht="13.5" thickBot="1" x14ac:dyDescent="0.25">
      <c r="A58" s="100" t="str">
        <f>'Task PV @ PT'!A58</f>
        <v>Task Identifier</v>
      </c>
      <c r="B58" s="128" t="s">
        <v>7</v>
      </c>
      <c r="C58" s="133" t="s">
        <v>7</v>
      </c>
      <c r="D58" s="366" t="s">
        <v>7</v>
      </c>
      <c r="E58" s="366" t="s">
        <v>7</v>
      </c>
      <c r="F58" s="366" t="s">
        <v>7</v>
      </c>
      <c r="G58" s="366" t="s">
        <v>7</v>
      </c>
      <c r="H58" s="366" t="s">
        <v>7</v>
      </c>
      <c r="I58" s="366" t="s">
        <v>7</v>
      </c>
      <c r="J58" s="366" t="s">
        <v>7</v>
      </c>
      <c r="K58" s="366" t="s">
        <v>7</v>
      </c>
      <c r="L58" s="366" t="s">
        <v>7</v>
      </c>
      <c r="M58" s="366" t="s">
        <v>7</v>
      </c>
      <c r="N58" s="366" t="s">
        <v>7</v>
      </c>
      <c r="O58" s="366" t="s">
        <v>7</v>
      </c>
      <c r="P58" s="366" t="s">
        <v>7</v>
      </c>
      <c r="Q58" s="366" t="s">
        <v>7</v>
      </c>
      <c r="R58" s="366" t="s">
        <v>7</v>
      </c>
      <c r="S58" s="366" t="s">
        <v>7</v>
      </c>
      <c r="T58" s="366" t="s">
        <v>7</v>
      </c>
      <c r="U58" s="366" t="s">
        <v>7</v>
      </c>
      <c r="V58" s="366" t="s">
        <v>7</v>
      </c>
      <c r="W58" s="366" t="s">
        <v>7</v>
      </c>
      <c r="X58" s="366" t="s">
        <v>7</v>
      </c>
      <c r="Y58" s="366" t="s">
        <v>7</v>
      </c>
      <c r="Z58" s="366" t="s">
        <v>7</v>
      </c>
      <c r="AA58" s="366" t="s">
        <v>7</v>
      </c>
      <c r="AB58" s="366" t="s">
        <v>7</v>
      </c>
      <c r="AC58" s="366" t="s">
        <v>7</v>
      </c>
      <c r="AD58" s="366" t="s">
        <v>7</v>
      </c>
      <c r="AE58" s="366" t="s">
        <v>7</v>
      </c>
      <c r="AF58" s="366" t="s">
        <v>7</v>
      </c>
      <c r="AG58" s="366" t="s">
        <v>7</v>
      </c>
      <c r="AH58" s="366" t="s">
        <v>7</v>
      </c>
      <c r="AI58" s="366" t="s">
        <v>7</v>
      </c>
      <c r="AJ58" s="366" t="s">
        <v>7</v>
      </c>
      <c r="AK58" s="366" t="s">
        <v>7</v>
      </c>
      <c r="AL58" s="366" t="s">
        <v>7</v>
      </c>
      <c r="AM58" s="366" t="s">
        <v>7</v>
      </c>
      <c r="AN58" s="366" t="s">
        <v>7</v>
      </c>
      <c r="AO58" s="366" t="s">
        <v>7</v>
      </c>
      <c r="AP58" s="366" t="s">
        <v>7</v>
      </c>
      <c r="AQ58" s="366" t="s">
        <v>7</v>
      </c>
      <c r="AR58" s="366" t="s">
        <v>7</v>
      </c>
      <c r="AS58" s="366" t="s">
        <v>7</v>
      </c>
      <c r="AT58" s="366" t="s">
        <v>7</v>
      </c>
      <c r="AU58" s="366" t="s">
        <v>7</v>
      </c>
      <c r="AV58" s="366" t="s">
        <v>7</v>
      </c>
      <c r="AW58" s="366" t="s">
        <v>7</v>
      </c>
      <c r="AX58" s="366" t="s">
        <v>7</v>
      </c>
      <c r="AY58" s="366" t="s">
        <v>7</v>
      </c>
      <c r="AZ58" s="366" t="s">
        <v>7</v>
      </c>
      <c r="BA58" s="366" t="s">
        <v>7</v>
      </c>
      <c r="BB58" s="366" t="s">
        <v>7</v>
      </c>
      <c r="BC58" s="366" t="s">
        <v>7</v>
      </c>
      <c r="BD58" s="366" t="s">
        <v>7</v>
      </c>
      <c r="BE58" s="366" t="s">
        <v>7</v>
      </c>
      <c r="BF58" s="366" t="s">
        <v>7</v>
      </c>
      <c r="BG58" s="366" t="s">
        <v>7</v>
      </c>
      <c r="BH58" s="366" t="s">
        <v>7</v>
      </c>
      <c r="BI58" s="366" t="s">
        <v>7</v>
      </c>
      <c r="BJ58" s="366" t="s">
        <v>7</v>
      </c>
      <c r="BK58" s="91" t="s">
        <v>7</v>
      </c>
      <c r="BL58" s="121">
        <f t="shared" si="8"/>
        <v>53</v>
      </c>
      <c r="BM58" s="208" t="str">
        <f t="shared" ca="1" si="5"/>
        <v>x</v>
      </c>
      <c r="BO58" s="282" t="str">
        <f>'Task PV @ PT'!D58</f>
        <v>x</v>
      </c>
      <c r="BP58" s="282" t="str">
        <f t="shared" si="2"/>
        <v>x</v>
      </c>
      <c r="BQ58" s="283" t="str">
        <f t="shared" ca="1" si="3"/>
        <v>x</v>
      </c>
      <c r="BR58" s="278" t="str">
        <f t="shared" si="9"/>
        <v>x</v>
      </c>
      <c r="BS58" s="278" t="str">
        <f t="shared" ca="1" si="6"/>
        <v>x</v>
      </c>
      <c r="BT58" s="278" t="str">
        <f t="shared" si="7"/>
        <v>x</v>
      </c>
    </row>
    <row r="59" spans="1:72" ht="13.5" thickBot="1" x14ac:dyDescent="0.25">
      <c r="A59" s="100" t="str">
        <f>'Task PV @ PT'!A59</f>
        <v>Task Identifier</v>
      </c>
      <c r="B59" s="128" t="s">
        <v>7</v>
      </c>
      <c r="C59" s="133" t="s">
        <v>7</v>
      </c>
      <c r="D59" s="366" t="s">
        <v>7</v>
      </c>
      <c r="E59" s="366" t="s">
        <v>7</v>
      </c>
      <c r="F59" s="366" t="s">
        <v>7</v>
      </c>
      <c r="G59" s="366" t="s">
        <v>7</v>
      </c>
      <c r="H59" s="366" t="s">
        <v>7</v>
      </c>
      <c r="I59" s="366" t="s">
        <v>7</v>
      </c>
      <c r="J59" s="366" t="s">
        <v>7</v>
      </c>
      <c r="K59" s="366" t="s">
        <v>7</v>
      </c>
      <c r="L59" s="366" t="s">
        <v>7</v>
      </c>
      <c r="M59" s="366" t="s">
        <v>7</v>
      </c>
      <c r="N59" s="366" t="s">
        <v>7</v>
      </c>
      <c r="O59" s="366" t="s">
        <v>7</v>
      </c>
      <c r="P59" s="366" t="s">
        <v>7</v>
      </c>
      <c r="Q59" s="366" t="s">
        <v>7</v>
      </c>
      <c r="R59" s="366" t="s">
        <v>7</v>
      </c>
      <c r="S59" s="366" t="s">
        <v>7</v>
      </c>
      <c r="T59" s="366" t="s">
        <v>7</v>
      </c>
      <c r="U59" s="366" t="s">
        <v>7</v>
      </c>
      <c r="V59" s="366" t="s">
        <v>7</v>
      </c>
      <c r="W59" s="366" t="s">
        <v>7</v>
      </c>
      <c r="X59" s="366" t="s">
        <v>7</v>
      </c>
      <c r="Y59" s="366" t="s">
        <v>7</v>
      </c>
      <c r="Z59" s="366" t="s">
        <v>7</v>
      </c>
      <c r="AA59" s="366" t="s">
        <v>7</v>
      </c>
      <c r="AB59" s="366" t="s">
        <v>7</v>
      </c>
      <c r="AC59" s="366" t="s">
        <v>7</v>
      </c>
      <c r="AD59" s="366" t="s">
        <v>7</v>
      </c>
      <c r="AE59" s="366" t="s">
        <v>7</v>
      </c>
      <c r="AF59" s="366" t="s">
        <v>7</v>
      </c>
      <c r="AG59" s="366" t="s">
        <v>7</v>
      </c>
      <c r="AH59" s="366" t="s">
        <v>7</v>
      </c>
      <c r="AI59" s="366" t="s">
        <v>7</v>
      </c>
      <c r="AJ59" s="366" t="s">
        <v>7</v>
      </c>
      <c r="AK59" s="366" t="s">
        <v>7</v>
      </c>
      <c r="AL59" s="366" t="s">
        <v>7</v>
      </c>
      <c r="AM59" s="366" t="s">
        <v>7</v>
      </c>
      <c r="AN59" s="366" t="s">
        <v>7</v>
      </c>
      <c r="AO59" s="366" t="s">
        <v>7</v>
      </c>
      <c r="AP59" s="366" t="s">
        <v>7</v>
      </c>
      <c r="AQ59" s="366" t="s">
        <v>7</v>
      </c>
      <c r="AR59" s="366" t="s">
        <v>7</v>
      </c>
      <c r="AS59" s="366" t="s">
        <v>7</v>
      </c>
      <c r="AT59" s="366" t="s">
        <v>7</v>
      </c>
      <c r="AU59" s="366" t="s">
        <v>7</v>
      </c>
      <c r="AV59" s="366" t="s">
        <v>7</v>
      </c>
      <c r="AW59" s="366" t="s">
        <v>7</v>
      </c>
      <c r="AX59" s="366" t="s">
        <v>7</v>
      </c>
      <c r="AY59" s="366" t="s">
        <v>7</v>
      </c>
      <c r="AZ59" s="366" t="s">
        <v>7</v>
      </c>
      <c r="BA59" s="366" t="s">
        <v>7</v>
      </c>
      <c r="BB59" s="366" t="s">
        <v>7</v>
      </c>
      <c r="BC59" s="366" t="s">
        <v>7</v>
      </c>
      <c r="BD59" s="366" t="s">
        <v>7</v>
      </c>
      <c r="BE59" s="366" t="s">
        <v>7</v>
      </c>
      <c r="BF59" s="366" t="s">
        <v>7</v>
      </c>
      <c r="BG59" s="366" t="s">
        <v>7</v>
      </c>
      <c r="BH59" s="366" t="s">
        <v>7</v>
      </c>
      <c r="BI59" s="366" t="s">
        <v>7</v>
      </c>
      <c r="BJ59" s="366" t="s">
        <v>7</v>
      </c>
      <c r="BK59" s="91" t="s">
        <v>7</v>
      </c>
      <c r="BL59" s="121">
        <f t="shared" si="8"/>
        <v>54</v>
      </c>
      <c r="BM59" s="208" t="str">
        <f t="shared" ca="1" si="5"/>
        <v>x</v>
      </c>
      <c r="BO59" s="282" t="str">
        <f>'Task PV @ PT'!D59</f>
        <v>x</v>
      </c>
      <c r="BP59" s="282" t="str">
        <f t="shared" si="2"/>
        <v>x</v>
      </c>
      <c r="BQ59" s="283" t="str">
        <f t="shared" ca="1" si="3"/>
        <v>x</v>
      </c>
      <c r="BR59" s="278" t="str">
        <f t="shared" si="9"/>
        <v>x</v>
      </c>
      <c r="BS59" s="278" t="str">
        <f t="shared" ca="1" si="6"/>
        <v>x</v>
      </c>
      <c r="BT59" s="278" t="str">
        <f t="shared" si="7"/>
        <v>x</v>
      </c>
    </row>
    <row r="60" spans="1:72" ht="13.5" thickBot="1" x14ac:dyDescent="0.25">
      <c r="A60" s="100" t="str">
        <f>'Task PV @ PT'!A60</f>
        <v>Task Identifier</v>
      </c>
      <c r="B60" s="128" t="s">
        <v>7</v>
      </c>
      <c r="C60" s="133" t="s">
        <v>7</v>
      </c>
      <c r="D60" s="366" t="s">
        <v>7</v>
      </c>
      <c r="E60" s="366" t="s">
        <v>7</v>
      </c>
      <c r="F60" s="366" t="s">
        <v>7</v>
      </c>
      <c r="G60" s="366" t="s">
        <v>7</v>
      </c>
      <c r="H60" s="366" t="s">
        <v>7</v>
      </c>
      <c r="I60" s="366" t="s">
        <v>7</v>
      </c>
      <c r="J60" s="366" t="s">
        <v>7</v>
      </c>
      <c r="K60" s="366" t="s">
        <v>7</v>
      </c>
      <c r="L60" s="366" t="s">
        <v>7</v>
      </c>
      <c r="M60" s="366" t="s">
        <v>7</v>
      </c>
      <c r="N60" s="366" t="s">
        <v>7</v>
      </c>
      <c r="O60" s="366" t="s">
        <v>7</v>
      </c>
      <c r="P60" s="366" t="s">
        <v>7</v>
      </c>
      <c r="Q60" s="366" t="s">
        <v>7</v>
      </c>
      <c r="R60" s="366" t="s">
        <v>7</v>
      </c>
      <c r="S60" s="366" t="s">
        <v>7</v>
      </c>
      <c r="T60" s="366" t="s">
        <v>7</v>
      </c>
      <c r="U60" s="366" t="s">
        <v>7</v>
      </c>
      <c r="V60" s="366" t="s">
        <v>7</v>
      </c>
      <c r="W60" s="366" t="s">
        <v>7</v>
      </c>
      <c r="X60" s="366" t="s">
        <v>7</v>
      </c>
      <c r="Y60" s="366" t="s">
        <v>7</v>
      </c>
      <c r="Z60" s="366" t="s">
        <v>7</v>
      </c>
      <c r="AA60" s="366" t="s">
        <v>7</v>
      </c>
      <c r="AB60" s="366" t="s">
        <v>7</v>
      </c>
      <c r="AC60" s="366" t="s">
        <v>7</v>
      </c>
      <c r="AD60" s="366" t="s">
        <v>7</v>
      </c>
      <c r="AE60" s="366" t="s">
        <v>7</v>
      </c>
      <c r="AF60" s="366" t="s">
        <v>7</v>
      </c>
      <c r="AG60" s="366" t="s">
        <v>7</v>
      </c>
      <c r="AH60" s="366" t="s">
        <v>7</v>
      </c>
      <c r="AI60" s="366" t="s">
        <v>7</v>
      </c>
      <c r="AJ60" s="366" t="s">
        <v>7</v>
      </c>
      <c r="AK60" s="366" t="s">
        <v>7</v>
      </c>
      <c r="AL60" s="366" t="s">
        <v>7</v>
      </c>
      <c r="AM60" s="366" t="s">
        <v>7</v>
      </c>
      <c r="AN60" s="366" t="s">
        <v>7</v>
      </c>
      <c r="AO60" s="366" t="s">
        <v>7</v>
      </c>
      <c r="AP60" s="366" t="s">
        <v>7</v>
      </c>
      <c r="AQ60" s="366" t="s">
        <v>7</v>
      </c>
      <c r="AR60" s="366" t="s">
        <v>7</v>
      </c>
      <c r="AS60" s="366" t="s">
        <v>7</v>
      </c>
      <c r="AT60" s="366" t="s">
        <v>7</v>
      </c>
      <c r="AU60" s="366" t="s">
        <v>7</v>
      </c>
      <c r="AV60" s="366" t="s">
        <v>7</v>
      </c>
      <c r="AW60" s="366" t="s">
        <v>7</v>
      </c>
      <c r="AX60" s="366" t="s">
        <v>7</v>
      </c>
      <c r="AY60" s="366" t="s">
        <v>7</v>
      </c>
      <c r="AZ60" s="366" t="s">
        <v>7</v>
      </c>
      <c r="BA60" s="366" t="s">
        <v>7</v>
      </c>
      <c r="BB60" s="366" t="s">
        <v>7</v>
      </c>
      <c r="BC60" s="366" t="s">
        <v>7</v>
      </c>
      <c r="BD60" s="366" t="s">
        <v>7</v>
      </c>
      <c r="BE60" s="366" t="s">
        <v>7</v>
      </c>
      <c r="BF60" s="366" t="s">
        <v>7</v>
      </c>
      <c r="BG60" s="366" t="s">
        <v>7</v>
      </c>
      <c r="BH60" s="366" t="s">
        <v>7</v>
      </c>
      <c r="BI60" s="366" t="s">
        <v>7</v>
      </c>
      <c r="BJ60" s="366" t="s">
        <v>7</v>
      </c>
      <c r="BK60" s="91" t="s">
        <v>7</v>
      </c>
      <c r="BL60" s="121">
        <f t="shared" si="8"/>
        <v>55</v>
      </c>
      <c r="BM60" s="208" t="str">
        <f t="shared" ca="1" si="5"/>
        <v>x</v>
      </c>
      <c r="BO60" s="282" t="str">
        <f>'Task PV @ PT'!D60</f>
        <v>x</v>
      </c>
      <c r="BP60" s="282" t="str">
        <f t="shared" si="2"/>
        <v>x</v>
      </c>
      <c r="BQ60" s="283" t="str">
        <f t="shared" ca="1" si="3"/>
        <v>x</v>
      </c>
      <c r="BR60" s="278" t="str">
        <f t="shared" si="9"/>
        <v>x</v>
      </c>
      <c r="BS60" s="278" t="str">
        <f t="shared" ca="1" si="6"/>
        <v>x</v>
      </c>
      <c r="BT60" s="278" t="str">
        <f t="shared" si="7"/>
        <v>x</v>
      </c>
    </row>
    <row r="61" spans="1:72" ht="13.5" thickBot="1" x14ac:dyDescent="0.25">
      <c r="A61" s="100" t="str">
        <f>'Task PV @ PT'!A61</f>
        <v>Task Identifier</v>
      </c>
      <c r="B61" s="128" t="s">
        <v>7</v>
      </c>
      <c r="C61" s="133" t="s">
        <v>7</v>
      </c>
      <c r="D61" s="366" t="s">
        <v>7</v>
      </c>
      <c r="E61" s="366" t="s">
        <v>7</v>
      </c>
      <c r="F61" s="366" t="s">
        <v>7</v>
      </c>
      <c r="G61" s="366" t="s">
        <v>7</v>
      </c>
      <c r="H61" s="366" t="s">
        <v>7</v>
      </c>
      <c r="I61" s="366" t="s">
        <v>7</v>
      </c>
      <c r="J61" s="366" t="s">
        <v>7</v>
      </c>
      <c r="K61" s="366" t="s">
        <v>7</v>
      </c>
      <c r="L61" s="366" t="s">
        <v>7</v>
      </c>
      <c r="M61" s="366" t="s">
        <v>7</v>
      </c>
      <c r="N61" s="366" t="s">
        <v>7</v>
      </c>
      <c r="O61" s="366" t="s">
        <v>7</v>
      </c>
      <c r="P61" s="366" t="s">
        <v>7</v>
      </c>
      <c r="Q61" s="366" t="s">
        <v>7</v>
      </c>
      <c r="R61" s="366" t="s">
        <v>7</v>
      </c>
      <c r="S61" s="366" t="s">
        <v>7</v>
      </c>
      <c r="T61" s="366" t="s">
        <v>7</v>
      </c>
      <c r="U61" s="366" t="s">
        <v>7</v>
      </c>
      <c r="V61" s="366" t="s">
        <v>7</v>
      </c>
      <c r="W61" s="366" t="s">
        <v>7</v>
      </c>
      <c r="X61" s="366" t="s">
        <v>7</v>
      </c>
      <c r="Y61" s="366" t="s">
        <v>7</v>
      </c>
      <c r="Z61" s="366" t="s">
        <v>7</v>
      </c>
      <c r="AA61" s="366" t="s">
        <v>7</v>
      </c>
      <c r="AB61" s="366" t="s">
        <v>7</v>
      </c>
      <c r="AC61" s="366" t="s">
        <v>7</v>
      </c>
      <c r="AD61" s="366" t="s">
        <v>7</v>
      </c>
      <c r="AE61" s="366" t="s">
        <v>7</v>
      </c>
      <c r="AF61" s="366" t="s">
        <v>7</v>
      </c>
      <c r="AG61" s="366" t="s">
        <v>7</v>
      </c>
      <c r="AH61" s="366" t="s">
        <v>7</v>
      </c>
      <c r="AI61" s="366" t="s">
        <v>7</v>
      </c>
      <c r="AJ61" s="366" t="s">
        <v>7</v>
      </c>
      <c r="AK61" s="366" t="s">
        <v>7</v>
      </c>
      <c r="AL61" s="366" t="s">
        <v>7</v>
      </c>
      <c r="AM61" s="366" t="s">
        <v>7</v>
      </c>
      <c r="AN61" s="366" t="s">
        <v>7</v>
      </c>
      <c r="AO61" s="366" t="s">
        <v>7</v>
      </c>
      <c r="AP61" s="366" t="s">
        <v>7</v>
      </c>
      <c r="AQ61" s="366" t="s">
        <v>7</v>
      </c>
      <c r="AR61" s="366" t="s">
        <v>7</v>
      </c>
      <c r="AS61" s="366" t="s">
        <v>7</v>
      </c>
      <c r="AT61" s="366" t="s">
        <v>7</v>
      </c>
      <c r="AU61" s="366" t="s">
        <v>7</v>
      </c>
      <c r="AV61" s="366" t="s">
        <v>7</v>
      </c>
      <c r="AW61" s="366" t="s">
        <v>7</v>
      </c>
      <c r="AX61" s="366" t="s">
        <v>7</v>
      </c>
      <c r="AY61" s="366" t="s">
        <v>7</v>
      </c>
      <c r="AZ61" s="366" t="s">
        <v>7</v>
      </c>
      <c r="BA61" s="366" t="s">
        <v>7</v>
      </c>
      <c r="BB61" s="366" t="s">
        <v>7</v>
      </c>
      <c r="BC61" s="366" t="s">
        <v>7</v>
      </c>
      <c r="BD61" s="366" t="s">
        <v>7</v>
      </c>
      <c r="BE61" s="366" t="s">
        <v>7</v>
      </c>
      <c r="BF61" s="366" t="s">
        <v>7</v>
      </c>
      <c r="BG61" s="366" t="s">
        <v>7</v>
      </c>
      <c r="BH61" s="366" t="s">
        <v>7</v>
      </c>
      <c r="BI61" s="366" t="s">
        <v>7</v>
      </c>
      <c r="BJ61" s="366" t="s">
        <v>7</v>
      </c>
      <c r="BK61" s="91" t="s">
        <v>7</v>
      </c>
      <c r="BL61" s="121">
        <f t="shared" si="8"/>
        <v>56</v>
      </c>
      <c r="BM61" s="208" t="str">
        <f t="shared" ca="1" si="5"/>
        <v>x</v>
      </c>
      <c r="BO61" s="282" t="str">
        <f>'Task PV @ PT'!D61</f>
        <v>x</v>
      </c>
      <c r="BP61" s="282" t="str">
        <f t="shared" si="2"/>
        <v>x</v>
      </c>
      <c r="BQ61" s="283" t="str">
        <f t="shared" ca="1" si="3"/>
        <v>x</v>
      </c>
      <c r="BR61" s="278" t="str">
        <f t="shared" si="9"/>
        <v>x</v>
      </c>
      <c r="BS61" s="278" t="str">
        <f t="shared" ca="1" si="6"/>
        <v>x</v>
      </c>
      <c r="BT61" s="278" t="str">
        <f t="shared" si="7"/>
        <v>x</v>
      </c>
    </row>
    <row r="62" spans="1:72" ht="13.5" thickBot="1" x14ac:dyDescent="0.25">
      <c r="A62" s="100" t="str">
        <f>'Task PV @ PT'!A62</f>
        <v>Task Identifier</v>
      </c>
      <c r="B62" s="128" t="s">
        <v>7</v>
      </c>
      <c r="C62" s="133" t="s">
        <v>7</v>
      </c>
      <c r="D62" s="366" t="s">
        <v>7</v>
      </c>
      <c r="E62" s="366" t="s">
        <v>7</v>
      </c>
      <c r="F62" s="366" t="s">
        <v>7</v>
      </c>
      <c r="G62" s="366" t="s">
        <v>7</v>
      </c>
      <c r="H62" s="366" t="s">
        <v>7</v>
      </c>
      <c r="I62" s="366" t="s">
        <v>7</v>
      </c>
      <c r="J62" s="366" t="s">
        <v>7</v>
      </c>
      <c r="K62" s="366" t="s">
        <v>7</v>
      </c>
      <c r="L62" s="366" t="s">
        <v>7</v>
      </c>
      <c r="M62" s="366" t="s">
        <v>7</v>
      </c>
      <c r="N62" s="366" t="s">
        <v>7</v>
      </c>
      <c r="O62" s="366" t="s">
        <v>7</v>
      </c>
      <c r="P62" s="366" t="s">
        <v>7</v>
      </c>
      <c r="Q62" s="366" t="s">
        <v>7</v>
      </c>
      <c r="R62" s="366" t="s">
        <v>7</v>
      </c>
      <c r="S62" s="366" t="s">
        <v>7</v>
      </c>
      <c r="T62" s="366" t="s">
        <v>7</v>
      </c>
      <c r="U62" s="366" t="s">
        <v>7</v>
      </c>
      <c r="V62" s="366" t="s">
        <v>7</v>
      </c>
      <c r="W62" s="366" t="s">
        <v>7</v>
      </c>
      <c r="X62" s="366" t="s">
        <v>7</v>
      </c>
      <c r="Y62" s="366" t="s">
        <v>7</v>
      </c>
      <c r="Z62" s="366" t="s">
        <v>7</v>
      </c>
      <c r="AA62" s="366" t="s">
        <v>7</v>
      </c>
      <c r="AB62" s="366" t="s">
        <v>7</v>
      </c>
      <c r="AC62" s="366" t="s">
        <v>7</v>
      </c>
      <c r="AD62" s="366" t="s">
        <v>7</v>
      </c>
      <c r="AE62" s="366" t="s">
        <v>7</v>
      </c>
      <c r="AF62" s="366" t="s">
        <v>7</v>
      </c>
      <c r="AG62" s="366" t="s">
        <v>7</v>
      </c>
      <c r="AH62" s="366" t="s">
        <v>7</v>
      </c>
      <c r="AI62" s="366" t="s">
        <v>7</v>
      </c>
      <c r="AJ62" s="366" t="s">
        <v>7</v>
      </c>
      <c r="AK62" s="366" t="s">
        <v>7</v>
      </c>
      <c r="AL62" s="366" t="s">
        <v>7</v>
      </c>
      <c r="AM62" s="366" t="s">
        <v>7</v>
      </c>
      <c r="AN62" s="366" t="s">
        <v>7</v>
      </c>
      <c r="AO62" s="366" t="s">
        <v>7</v>
      </c>
      <c r="AP62" s="366" t="s">
        <v>7</v>
      </c>
      <c r="AQ62" s="366" t="s">
        <v>7</v>
      </c>
      <c r="AR62" s="366" t="s">
        <v>7</v>
      </c>
      <c r="AS62" s="366" t="s">
        <v>7</v>
      </c>
      <c r="AT62" s="366" t="s">
        <v>7</v>
      </c>
      <c r="AU62" s="366" t="s">
        <v>7</v>
      </c>
      <c r="AV62" s="366" t="s">
        <v>7</v>
      </c>
      <c r="AW62" s="366" t="s">
        <v>7</v>
      </c>
      <c r="AX62" s="366" t="s">
        <v>7</v>
      </c>
      <c r="AY62" s="366" t="s">
        <v>7</v>
      </c>
      <c r="AZ62" s="366" t="s">
        <v>7</v>
      </c>
      <c r="BA62" s="366" t="s">
        <v>7</v>
      </c>
      <c r="BB62" s="366" t="s">
        <v>7</v>
      </c>
      <c r="BC62" s="366" t="s">
        <v>7</v>
      </c>
      <c r="BD62" s="366" t="s">
        <v>7</v>
      </c>
      <c r="BE62" s="366" t="s">
        <v>7</v>
      </c>
      <c r="BF62" s="366" t="s">
        <v>7</v>
      </c>
      <c r="BG62" s="366" t="s">
        <v>7</v>
      </c>
      <c r="BH62" s="366" t="s">
        <v>7</v>
      </c>
      <c r="BI62" s="366" t="s">
        <v>7</v>
      </c>
      <c r="BJ62" s="366" t="s">
        <v>7</v>
      </c>
      <c r="BK62" s="91" t="s">
        <v>7</v>
      </c>
      <c r="BL62" s="121">
        <f t="shared" si="8"/>
        <v>57</v>
      </c>
      <c r="BM62" s="208" t="str">
        <f t="shared" ca="1" si="5"/>
        <v>x</v>
      </c>
      <c r="BO62" s="282" t="str">
        <f>'Task PV @ PT'!D62</f>
        <v>x</v>
      </c>
      <c r="BP62" s="282" t="str">
        <f t="shared" si="2"/>
        <v>x</v>
      </c>
      <c r="BQ62" s="283" t="str">
        <f t="shared" ca="1" si="3"/>
        <v>x</v>
      </c>
      <c r="BR62" s="278" t="str">
        <f t="shared" si="9"/>
        <v>x</v>
      </c>
      <c r="BS62" s="278" t="str">
        <f t="shared" ca="1" si="6"/>
        <v>x</v>
      </c>
      <c r="BT62" s="278" t="str">
        <f t="shared" si="7"/>
        <v>x</v>
      </c>
    </row>
    <row r="63" spans="1:72" ht="13.5" thickBot="1" x14ac:dyDescent="0.25">
      <c r="A63" s="100" t="str">
        <f>'Task PV @ PT'!A63</f>
        <v>Task Identifier</v>
      </c>
      <c r="B63" s="128" t="s">
        <v>7</v>
      </c>
      <c r="C63" s="133" t="s">
        <v>7</v>
      </c>
      <c r="D63" s="366" t="s">
        <v>7</v>
      </c>
      <c r="E63" s="366" t="s">
        <v>7</v>
      </c>
      <c r="F63" s="366" t="s">
        <v>7</v>
      </c>
      <c r="G63" s="366" t="s">
        <v>7</v>
      </c>
      <c r="H63" s="366" t="s">
        <v>7</v>
      </c>
      <c r="I63" s="366" t="s">
        <v>7</v>
      </c>
      <c r="J63" s="366" t="s">
        <v>7</v>
      </c>
      <c r="K63" s="366" t="s">
        <v>7</v>
      </c>
      <c r="L63" s="366" t="s">
        <v>7</v>
      </c>
      <c r="M63" s="366" t="s">
        <v>7</v>
      </c>
      <c r="N63" s="366" t="s">
        <v>7</v>
      </c>
      <c r="O63" s="366" t="s">
        <v>7</v>
      </c>
      <c r="P63" s="366" t="s">
        <v>7</v>
      </c>
      <c r="Q63" s="366" t="s">
        <v>7</v>
      </c>
      <c r="R63" s="366" t="s">
        <v>7</v>
      </c>
      <c r="S63" s="366" t="s">
        <v>7</v>
      </c>
      <c r="T63" s="366" t="s">
        <v>7</v>
      </c>
      <c r="U63" s="366" t="s">
        <v>7</v>
      </c>
      <c r="V63" s="366" t="s">
        <v>7</v>
      </c>
      <c r="W63" s="366" t="s">
        <v>7</v>
      </c>
      <c r="X63" s="366" t="s">
        <v>7</v>
      </c>
      <c r="Y63" s="366" t="s">
        <v>7</v>
      </c>
      <c r="Z63" s="366" t="s">
        <v>7</v>
      </c>
      <c r="AA63" s="366" t="s">
        <v>7</v>
      </c>
      <c r="AB63" s="366" t="s">
        <v>7</v>
      </c>
      <c r="AC63" s="366" t="s">
        <v>7</v>
      </c>
      <c r="AD63" s="366" t="s">
        <v>7</v>
      </c>
      <c r="AE63" s="366" t="s">
        <v>7</v>
      </c>
      <c r="AF63" s="366" t="s">
        <v>7</v>
      </c>
      <c r="AG63" s="366" t="s">
        <v>7</v>
      </c>
      <c r="AH63" s="366" t="s">
        <v>7</v>
      </c>
      <c r="AI63" s="366" t="s">
        <v>7</v>
      </c>
      <c r="AJ63" s="366" t="s">
        <v>7</v>
      </c>
      <c r="AK63" s="366" t="s">
        <v>7</v>
      </c>
      <c r="AL63" s="366" t="s">
        <v>7</v>
      </c>
      <c r="AM63" s="366" t="s">
        <v>7</v>
      </c>
      <c r="AN63" s="366" t="s">
        <v>7</v>
      </c>
      <c r="AO63" s="366" t="s">
        <v>7</v>
      </c>
      <c r="AP63" s="366" t="s">
        <v>7</v>
      </c>
      <c r="AQ63" s="366" t="s">
        <v>7</v>
      </c>
      <c r="AR63" s="366" t="s">
        <v>7</v>
      </c>
      <c r="AS63" s="366" t="s">
        <v>7</v>
      </c>
      <c r="AT63" s="366" t="s">
        <v>7</v>
      </c>
      <c r="AU63" s="366" t="s">
        <v>7</v>
      </c>
      <c r="AV63" s="366" t="s">
        <v>7</v>
      </c>
      <c r="AW63" s="366" t="s">
        <v>7</v>
      </c>
      <c r="AX63" s="366" t="s">
        <v>7</v>
      </c>
      <c r="AY63" s="366" t="s">
        <v>7</v>
      </c>
      <c r="AZ63" s="366" t="s">
        <v>7</v>
      </c>
      <c r="BA63" s="366" t="s">
        <v>7</v>
      </c>
      <c r="BB63" s="366" t="s">
        <v>7</v>
      </c>
      <c r="BC63" s="366" t="s">
        <v>7</v>
      </c>
      <c r="BD63" s="366" t="s">
        <v>7</v>
      </c>
      <c r="BE63" s="366" t="s">
        <v>7</v>
      </c>
      <c r="BF63" s="366" t="s">
        <v>7</v>
      </c>
      <c r="BG63" s="366" t="s">
        <v>7</v>
      </c>
      <c r="BH63" s="366" t="s">
        <v>7</v>
      </c>
      <c r="BI63" s="366" t="s">
        <v>7</v>
      </c>
      <c r="BJ63" s="366" t="s">
        <v>7</v>
      </c>
      <c r="BK63" s="91" t="s">
        <v>7</v>
      </c>
      <c r="BL63" s="121">
        <f t="shared" si="8"/>
        <v>58</v>
      </c>
      <c r="BM63" s="208" t="str">
        <f t="shared" ca="1" si="5"/>
        <v>x</v>
      </c>
      <c r="BO63" s="282" t="str">
        <f>'Task PV @ PT'!D63</f>
        <v>x</v>
      </c>
      <c r="BP63" s="282" t="str">
        <f t="shared" si="2"/>
        <v>x</v>
      </c>
      <c r="BQ63" s="283" t="str">
        <f t="shared" ca="1" si="3"/>
        <v>x</v>
      </c>
      <c r="BR63" s="278" t="str">
        <f t="shared" si="9"/>
        <v>x</v>
      </c>
      <c r="BS63" s="278" t="str">
        <f t="shared" ca="1" si="6"/>
        <v>x</v>
      </c>
      <c r="BT63" s="278" t="str">
        <f t="shared" si="7"/>
        <v>x</v>
      </c>
    </row>
    <row r="64" spans="1:72" ht="13.5" thickBot="1" x14ac:dyDescent="0.25">
      <c r="A64" s="100" t="str">
        <f>'Task PV @ PT'!A64</f>
        <v>Task Identifier</v>
      </c>
      <c r="B64" s="128" t="s">
        <v>7</v>
      </c>
      <c r="C64" s="133" t="s">
        <v>7</v>
      </c>
      <c r="D64" s="366" t="s">
        <v>7</v>
      </c>
      <c r="E64" s="366" t="s">
        <v>7</v>
      </c>
      <c r="F64" s="366" t="s">
        <v>7</v>
      </c>
      <c r="G64" s="366" t="s">
        <v>7</v>
      </c>
      <c r="H64" s="366" t="s">
        <v>7</v>
      </c>
      <c r="I64" s="366" t="s">
        <v>7</v>
      </c>
      <c r="J64" s="366" t="s">
        <v>7</v>
      </c>
      <c r="K64" s="366" t="s">
        <v>7</v>
      </c>
      <c r="L64" s="366" t="s">
        <v>7</v>
      </c>
      <c r="M64" s="366" t="s">
        <v>7</v>
      </c>
      <c r="N64" s="366" t="s">
        <v>7</v>
      </c>
      <c r="O64" s="366" t="s">
        <v>7</v>
      </c>
      <c r="P64" s="366" t="s">
        <v>7</v>
      </c>
      <c r="Q64" s="366" t="s">
        <v>7</v>
      </c>
      <c r="R64" s="366" t="s">
        <v>7</v>
      </c>
      <c r="S64" s="366" t="s">
        <v>7</v>
      </c>
      <c r="T64" s="366" t="s">
        <v>7</v>
      </c>
      <c r="U64" s="366" t="s">
        <v>7</v>
      </c>
      <c r="V64" s="366" t="s">
        <v>7</v>
      </c>
      <c r="W64" s="366" t="s">
        <v>7</v>
      </c>
      <c r="X64" s="366" t="s">
        <v>7</v>
      </c>
      <c r="Y64" s="366" t="s">
        <v>7</v>
      </c>
      <c r="Z64" s="366" t="s">
        <v>7</v>
      </c>
      <c r="AA64" s="366" t="s">
        <v>7</v>
      </c>
      <c r="AB64" s="366" t="s">
        <v>7</v>
      </c>
      <c r="AC64" s="366" t="s">
        <v>7</v>
      </c>
      <c r="AD64" s="366" t="s">
        <v>7</v>
      </c>
      <c r="AE64" s="366" t="s">
        <v>7</v>
      </c>
      <c r="AF64" s="366" t="s">
        <v>7</v>
      </c>
      <c r="AG64" s="366" t="s">
        <v>7</v>
      </c>
      <c r="AH64" s="366" t="s">
        <v>7</v>
      </c>
      <c r="AI64" s="366" t="s">
        <v>7</v>
      </c>
      <c r="AJ64" s="366" t="s">
        <v>7</v>
      </c>
      <c r="AK64" s="366" t="s">
        <v>7</v>
      </c>
      <c r="AL64" s="366" t="s">
        <v>7</v>
      </c>
      <c r="AM64" s="366" t="s">
        <v>7</v>
      </c>
      <c r="AN64" s="366" t="s">
        <v>7</v>
      </c>
      <c r="AO64" s="366" t="s">
        <v>7</v>
      </c>
      <c r="AP64" s="366" t="s">
        <v>7</v>
      </c>
      <c r="AQ64" s="366" t="s">
        <v>7</v>
      </c>
      <c r="AR64" s="366" t="s">
        <v>7</v>
      </c>
      <c r="AS64" s="366" t="s">
        <v>7</v>
      </c>
      <c r="AT64" s="366" t="s">
        <v>7</v>
      </c>
      <c r="AU64" s="366" t="s">
        <v>7</v>
      </c>
      <c r="AV64" s="366" t="s">
        <v>7</v>
      </c>
      <c r="AW64" s="366" t="s">
        <v>7</v>
      </c>
      <c r="AX64" s="366" t="s">
        <v>7</v>
      </c>
      <c r="AY64" s="366" t="s">
        <v>7</v>
      </c>
      <c r="AZ64" s="366" t="s">
        <v>7</v>
      </c>
      <c r="BA64" s="366" t="s">
        <v>7</v>
      </c>
      <c r="BB64" s="366" t="s">
        <v>7</v>
      </c>
      <c r="BC64" s="366" t="s">
        <v>7</v>
      </c>
      <c r="BD64" s="366" t="s">
        <v>7</v>
      </c>
      <c r="BE64" s="366" t="s">
        <v>7</v>
      </c>
      <c r="BF64" s="366" t="s">
        <v>7</v>
      </c>
      <c r="BG64" s="366" t="s">
        <v>7</v>
      </c>
      <c r="BH64" s="366" t="s">
        <v>7</v>
      </c>
      <c r="BI64" s="366" t="s">
        <v>7</v>
      </c>
      <c r="BJ64" s="366" t="s">
        <v>7</v>
      </c>
      <c r="BK64" s="91" t="s">
        <v>7</v>
      </c>
      <c r="BL64" s="121">
        <f t="shared" si="8"/>
        <v>59</v>
      </c>
      <c r="BM64" s="208" t="str">
        <f t="shared" ca="1" si="5"/>
        <v>x</v>
      </c>
      <c r="BO64" s="282" t="str">
        <f>'Task PV @ PT'!D64</f>
        <v>x</v>
      </c>
      <c r="BP64" s="282" t="str">
        <f t="shared" si="2"/>
        <v>x</v>
      </c>
      <c r="BQ64" s="283" t="str">
        <f t="shared" ca="1" si="3"/>
        <v>x</v>
      </c>
      <c r="BR64" s="278" t="str">
        <f t="shared" si="9"/>
        <v>x</v>
      </c>
      <c r="BS64" s="278" t="str">
        <f t="shared" ca="1" si="6"/>
        <v>x</v>
      </c>
      <c r="BT64" s="278" t="str">
        <f t="shared" si="7"/>
        <v>x</v>
      </c>
    </row>
    <row r="65" spans="1:72" ht="13.5" thickBot="1" x14ac:dyDescent="0.25">
      <c r="A65" s="100" t="str">
        <f>'Task PV @ PT'!A65</f>
        <v>Task Identifier</v>
      </c>
      <c r="B65" s="128" t="s">
        <v>7</v>
      </c>
      <c r="C65" s="133" t="s">
        <v>7</v>
      </c>
      <c r="D65" s="366" t="s">
        <v>7</v>
      </c>
      <c r="E65" s="366" t="s">
        <v>7</v>
      </c>
      <c r="F65" s="366" t="s">
        <v>7</v>
      </c>
      <c r="G65" s="366" t="s">
        <v>7</v>
      </c>
      <c r="H65" s="366" t="s">
        <v>7</v>
      </c>
      <c r="I65" s="366" t="s">
        <v>7</v>
      </c>
      <c r="J65" s="366" t="s">
        <v>7</v>
      </c>
      <c r="K65" s="366" t="s">
        <v>7</v>
      </c>
      <c r="L65" s="366" t="s">
        <v>7</v>
      </c>
      <c r="M65" s="366" t="s">
        <v>7</v>
      </c>
      <c r="N65" s="366" t="s">
        <v>7</v>
      </c>
      <c r="O65" s="366" t="s">
        <v>7</v>
      </c>
      <c r="P65" s="366" t="s">
        <v>7</v>
      </c>
      <c r="Q65" s="366" t="s">
        <v>7</v>
      </c>
      <c r="R65" s="366" t="s">
        <v>7</v>
      </c>
      <c r="S65" s="366" t="s">
        <v>7</v>
      </c>
      <c r="T65" s="366" t="s">
        <v>7</v>
      </c>
      <c r="U65" s="366" t="s">
        <v>7</v>
      </c>
      <c r="V65" s="366" t="s">
        <v>7</v>
      </c>
      <c r="W65" s="366" t="s">
        <v>7</v>
      </c>
      <c r="X65" s="366" t="s">
        <v>7</v>
      </c>
      <c r="Y65" s="366" t="s">
        <v>7</v>
      </c>
      <c r="Z65" s="366" t="s">
        <v>7</v>
      </c>
      <c r="AA65" s="366" t="s">
        <v>7</v>
      </c>
      <c r="AB65" s="366" t="s">
        <v>7</v>
      </c>
      <c r="AC65" s="366" t="s">
        <v>7</v>
      </c>
      <c r="AD65" s="366" t="s">
        <v>7</v>
      </c>
      <c r="AE65" s="366" t="s">
        <v>7</v>
      </c>
      <c r="AF65" s="366" t="s">
        <v>7</v>
      </c>
      <c r="AG65" s="366" t="s">
        <v>7</v>
      </c>
      <c r="AH65" s="366" t="s">
        <v>7</v>
      </c>
      <c r="AI65" s="366" t="s">
        <v>7</v>
      </c>
      <c r="AJ65" s="366" t="s">
        <v>7</v>
      </c>
      <c r="AK65" s="366" t="s">
        <v>7</v>
      </c>
      <c r="AL65" s="366" t="s">
        <v>7</v>
      </c>
      <c r="AM65" s="366" t="s">
        <v>7</v>
      </c>
      <c r="AN65" s="366" t="s">
        <v>7</v>
      </c>
      <c r="AO65" s="366" t="s">
        <v>7</v>
      </c>
      <c r="AP65" s="366" t="s">
        <v>7</v>
      </c>
      <c r="AQ65" s="366" t="s">
        <v>7</v>
      </c>
      <c r="AR65" s="366" t="s">
        <v>7</v>
      </c>
      <c r="AS65" s="366" t="s">
        <v>7</v>
      </c>
      <c r="AT65" s="366" t="s">
        <v>7</v>
      </c>
      <c r="AU65" s="366" t="s">
        <v>7</v>
      </c>
      <c r="AV65" s="366" t="s">
        <v>7</v>
      </c>
      <c r="AW65" s="366" t="s">
        <v>7</v>
      </c>
      <c r="AX65" s="366" t="s">
        <v>7</v>
      </c>
      <c r="AY65" s="366" t="s">
        <v>7</v>
      </c>
      <c r="AZ65" s="366" t="s">
        <v>7</v>
      </c>
      <c r="BA65" s="366" t="s">
        <v>7</v>
      </c>
      <c r="BB65" s="366" t="s">
        <v>7</v>
      </c>
      <c r="BC65" s="366" t="s">
        <v>7</v>
      </c>
      <c r="BD65" s="366" t="s">
        <v>7</v>
      </c>
      <c r="BE65" s="366" t="s">
        <v>7</v>
      </c>
      <c r="BF65" s="366" t="s">
        <v>7</v>
      </c>
      <c r="BG65" s="366" t="s">
        <v>7</v>
      </c>
      <c r="BH65" s="366" t="s">
        <v>7</v>
      </c>
      <c r="BI65" s="366" t="s">
        <v>7</v>
      </c>
      <c r="BJ65" s="366" t="s">
        <v>7</v>
      </c>
      <c r="BK65" s="91" t="s">
        <v>7</v>
      </c>
      <c r="BL65" s="121">
        <f t="shared" si="8"/>
        <v>60</v>
      </c>
      <c r="BM65" s="208" t="str">
        <f t="shared" ca="1" si="5"/>
        <v>x</v>
      </c>
      <c r="BO65" s="282" t="str">
        <f>'Task PV @ PT'!D65</f>
        <v>x</v>
      </c>
      <c r="BP65" s="282" t="str">
        <f t="shared" si="2"/>
        <v>x</v>
      </c>
      <c r="BQ65" s="283" t="str">
        <f t="shared" ca="1" si="3"/>
        <v>x</v>
      </c>
      <c r="BR65" s="278" t="str">
        <f t="shared" si="9"/>
        <v>x</v>
      </c>
      <c r="BS65" s="278" t="str">
        <f t="shared" ca="1" si="6"/>
        <v>x</v>
      </c>
      <c r="BT65" s="278" t="str">
        <f t="shared" si="7"/>
        <v>x</v>
      </c>
    </row>
    <row r="66" spans="1:72" ht="13.5" thickBot="1" x14ac:dyDescent="0.25">
      <c r="A66" s="100" t="str">
        <f>'Task PV @ PT'!A66</f>
        <v>Task Identifier</v>
      </c>
      <c r="B66" s="128" t="s">
        <v>7</v>
      </c>
      <c r="C66" s="133" t="s">
        <v>7</v>
      </c>
      <c r="D66" s="366" t="s">
        <v>7</v>
      </c>
      <c r="E66" s="366" t="s">
        <v>7</v>
      </c>
      <c r="F66" s="366" t="s">
        <v>7</v>
      </c>
      <c r="G66" s="366" t="s">
        <v>7</v>
      </c>
      <c r="H66" s="366" t="s">
        <v>7</v>
      </c>
      <c r="I66" s="366" t="s">
        <v>7</v>
      </c>
      <c r="J66" s="366" t="s">
        <v>7</v>
      </c>
      <c r="K66" s="366" t="s">
        <v>7</v>
      </c>
      <c r="L66" s="366" t="s">
        <v>7</v>
      </c>
      <c r="M66" s="366" t="s">
        <v>7</v>
      </c>
      <c r="N66" s="366" t="s">
        <v>7</v>
      </c>
      <c r="O66" s="366" t="s">
        <v>7</v>
      </c>
      <c r="P66" s="366" t="s">
        <v>7</v>
      </c>
      <c r="Q66" s="366" t="s">
        <v>7</v>
      </c>
      <c r="R66" s="366" t="s">
        <v>7</v>
      </c>
      <c r="S66" s="366" t="s">
        <v>7</v>
      </c>
      <c r="T66" s="366" t="s">
        <v>7</v>
      </c>
      <c r="U66" s="366" t="s">
        <v>7</v>
      </c>
      <c r="V66" s="366" t="s">
        <v>7</v>
      </c>
      <c r="W66" s="366" t="s">
        <v>7</v>
      </c>
      <c r="X66" s="366" t="s">
        <v>7</v>
      </c>
      <c r="Y66" s="366" t="s">
        <v>7</v>
      </c>
      <c r="Z66" s="366" t="s">
        <v>7</v>
      </c>
      <c r="AA66" s="366" t="s">
        <v>7</v>
      </c>
      <c r="AB66" s="366" t="s">
        <v>7</v>
      </c>
      <c r="AC66" s="366" t="s">
        <v>7</v>
      </c>
      <c r="AD66" s="366" t="s">
        <v>7</v>
      </c>
      <c r="AE66" s="366" t="s">
        <v>7</v>
      </c>
      <c r="AF66" s="366" t="s">
        <v>7</v>
      </c>
      <c r="AG66" s="366" t="s">
        <v>7</v>
      </c>
      <c r="AH66" s="366" t="s">
        <v>7</v>
      </c>
      <c r="AI66" s="366" t="s">
        <v>7</v>
      </c>
      <c r="AJ66" s="366" t="s">
        <v>7</v>
      </c>
      <c r="AK66" s="366" t="s">
        <v>7</v>
      </c>
      <c r="AL66" s="366" t="s">
        <v>7</v>
      </c>
      <c r="AM66" s="366" t="s">
        <v>7</v>
      </c>
      <c r="AN66" s="366" t="s">
        <v>7</v>
      </c>
      <c r="AO66" s="366" t="s">
        <v>7</v>
      </c>
      <c r="AP66" s="366" t="s">
        <v>7</v>
      </c>
      <c r="AQ66" s="366" t="s">
        <v>7</v>
      </c>
      <c r="AR66" s="366" t="s">
        <v>7</v>
      </c>
      <c r="AS66" s="366" t="s">
        <v>7</v>
      </c>
      <c r="AT66" s="366" t="s">
        <v>7</v>
      </c>
      <c r="AU66" s="366" t="s">
        <v>7</v>
      </c>
      <c r="AV66" s="366" t="s">
        <v>7</v>
      </c>
      <c r="AW66" s="366" t="s">
        <v>7</v>
      </c>
      <c r="AX66" s="366" t="s">
        <v>7</v>
      </c>
      <c r="AY66" s="366" t="s">
        <v>7</v>
      </c>
      <c r="AZ66" s="366" t="s">
        <v>7</v>
      </c>
      <c r="BA66" s="366" t="s">
        <v>7</v>
      </c>
      <c r="BB66" s="366" t="s">
        <v>7</v>
      </c>
      <c r="BC66" s="366" t="s">
        <v>7</v>
      </c>
      <c r="BD66" s="366" t="s">
        <v>7</v>
      </c>
      <c r="BE66" s="366" t="s">
        <v>7</v>
      </c>
      <c r="BF66" s="366" t="s">
        <v>7</v>
      </c>
      <c r="BG66" s="366" t="s">
        <v>7</v>
      </c>
      <c r="BH66" s="366" t="s">
        <v>7</v>
      </c>
      <c r="BI66" s="366" t="s">
        <v>7</v>
      </c>
      <c r="BJ66" s="366" t="s">
        <v>7</v>
      </c>
      <c r="BK66" s="91" t="s">
        <v>7</v>
      </c>
      <c r="BL66" s="121">
        <f t="shared" si="8"/>
        <v>61</v>
      </c>
      <c r="BM66" s="208" t="str">
        <f t="shared" ca="1" si="5"/>
        <v>x</v>
      </c>
      <c r="BO66" s="282" t="str">
        <f>'Task PV @ PT'!D66</f>
        <v>x</v>
      </c>
      <c r="BP66" s="282" t="str">
        <f t="shared" si="2"/>
        <v>x</v>
      </c>
      <c r="BQ66" s="283" t="str">
        <f t="shared" ca="1" si="3"/>
        <v>x</v>
      </c>
      <c r="BR66" s="278" t="str">
        <f t="shared" si="9"/>
        <v>x</v>
      </c>
      <c r="BS66" s="278" t="str">
        <f t="shared" ca="1" si="6"/>
        <v>x</v>
      </c>
      <c r="BT66" s="278" t="str">
        <f t="shared" si="7"/>
        <v>x</v>
      </c>
    </row>
    <row r="67" spans="1:72" ht="13.5" thickBot="1" x14ac:dyDescent="0.25">
      <c r="A67" s="100" t="str">
        <f>'Task PV @ PT'!A67</f>
        <v>Task Identifier</v>
      </c>
      <c r="B67" s="128" t="s">
        <v>7</v>
      </c>
      <c r="C67" s="133" t="s">
        <v>7</v>
      </c>
      <c r="D67" s="366" t="s">
        <v>7</v>
      </c>
      <c r="E67" s="366" t="s">
        <v>7</v>
      </c>
      <c r="F67" s="366" t="s">
        <v>7</v>
      </c>
      <c r="G67" s="366" t="s">
        <v>7</v>
      </c>
      <c r="H67" s="366" t="s">
        <v>7</v>
      </c>
      <c r="I67" s="366" t="s">
        <v>7</v>
      </c>
      <c r="J67" s="366" t="s">
        <v>7</v>
      </c>
      <c r="K67" s="366" t="s">
        <v>7</v>
      </c>
      <c r="L67" s="366" t="s">
        <v>7</v>
      </c>
      <c r="M67" s="366" t="s">
        <v>7</v>
      </c>
      <c r="N67" s="366" t="s">
        <v>7</v>
      </c>
      <c r="O67" s="366" t="s">
        <v>7</v>
      </c>
      <c r="P67" s="366" t="s">
        <v>7</v>
      </c>
      <c r="Q67" s="366" t="s">
        <v>7</v>
      </c>
      <c r="R67" s="366" t="s">
        <v>7</v>
      </c>
      <c r="S67" s="366" t="s">
        <v>7</v>
      </c>
      <c r="T67" s="366" t="s">
        <v>7</v>
      </c>
      <c r="U67" s="366" t="s">
        <v>7</v>
      </c>
      <c r="V67" s="366" t="s">
        <v>7</v>
      </c>
      <c r="W67" s="366" t="s">
        <v>7</v>
      </c>
      <c r="X67" s="366" t="s">
        <v>7</v>
      </c>
      <c r="Y67" s="366" t="s">
        <v>7</v>
      </c>
      <c r="Z67" s="366" t="s">
        <v>7</v>
      </c>
      <c r="AA67" s="366" t="s">
        <v>7</v>
      </c>
      <c r="AB67" s="366" t="s">
        <v>7</v>
      </c>
      <c r="AC67" s="366" t="s">
        <v>7</v>
      </c>
      <c r="AD67" s="366" t="s">
        <v>7</v>
      </c>
      <c r="AE67" s="366" t="s">
        <v>7</v>
      </c>
      <c r="AF67" s="366" t="s">
        <v>7</v>
      </c>
      <c r="AG67" s="366" t="s">
        <v>7</v>
      </c>
      <c r="AH67" s="366" t="s">
        <v>7</v>
      </c>
      <c r="AI67" s="366" t="s">
        <v>7</v>
      </c>
      <c r="AJ67" s="366" t="s">
        <v>7</v>
      </c>
      <c r="AK67" s="366" t="s">
        <v>7</v>
      </c>
      <c r="AL67" s="366" t="s">
        <v>7</v>
      </c>
      <c r="AM67" s="366" t="s">
        <v>7</v>
      </c>
      <c r="AN67" s="366" t="s">
        <v>7</v>
      </c>
      <c r="AO67" s="366" t="s">
        <v>7</v>
      </c>
      <c r="AP67" s="366" t="s">
        <v>7</v>
      </c>
      <c r="AQ67" s="366" t="s">
        <v>7</v>
      </c>
      <c r="AR67" s="366" t="s">
        <v>7</v>
      </c>
      <c r="AS67" s="366" t="s">
        <v>7</v>
      </c>
      <c r="AT67" s="366" t="s">
        <v>7</v>
      </c>
      <c r="AU67" s="366" t="s">
        <v>7</v>
      </c>
      <c r="AV67" s="366" t="s">
        <v>7</v>
      </c>
      <c r="AW67" s="366" t="s">
        <v>7</v>
      </c>
      <c r="AX67" s="366" t="s">
        <v>7</v>
      </c>
      <c r="AY67" s="366" t="s">
        <v>7</v>
      </c>
      <c r="AZ67" s="366" t="s">
        <v>7</v>
      </c>
      <c r="BA67" s="366" t="s">
        <v>7</v>
      </c>
      <c r="BB67" s="366" t="s">
        <v>7</v>
      </c>
      <c r="BC67" s="366" t="s">
        <v>7</v>
      </c>
      <c r="BD67" s="366" t="s">
        <v>7</v>
      </c>
      <c r="BE67" s="366" t="s">
        <v>7</v>
      </c>
      <c r="BF67" s="366" t="s">
        <v>7</v>
      </c>
      <c r="BG67" s="366" t="s">
        <v>7</v>
      </c>
      <c r="BH67" s="366" t="s">
        <v>7</v>
      </c>
      <c r="BI67" s="366" t="s">
        <v>7</v>
      </c>
      <c r="BJ67" s="366" t="s">
        <v>7</v>
      </c>
      <c r="BK67" s="91" t="s">
        <v>7</v>
      </c>
      <c r="BL67" s="121">
        <f t="shared" si="8"/>
        <v>62</v>
      </c>
      <c r="BM67" s="208" t="str">
        <f t="shared" ca="1" si="5"/>
        <v>x</v>
      </c>
      <c r="BO67" s="282" t="str">
        <f>'Task PV @ PT'!D67</f>
        <v>x</v>
      </c>
      <c r="BP67" s="282" t="str">
        <f t="shared" si="2"/>
        <v>x</v>
      </c>
      <c r="BQ67" s="283" t="str">
        <f t="shared" ca="1" si="3"/>
        <v>x</v>
      </c>
      <c r="BR67" s="278" t="str">
        <f t="shared" si="9"/>
        <v>x</v>
      </c>
      <c r="BS67" s="278" t="str">
        <f t="shared" ca="1" si="6"/>
        <v>x</v>
      </c>
      <c r="BT67" s="278" t="str">
        <f t="shared" si="7"/>
        <v>x</v>
      </c>
    </row>
    <row r="68" spans="1:72" ht="13.5" thickBot="1" x14ac:dyDescent="0.25">
      <c r="A68" s="100" t="str">
        <f>'Task PV @ PT'!A68</f>
        <v>Task Identifier</v>
      </c>
      <c r="B68" s="128" t="s">
        <v>7</v>
      </c>
      <c r="C68" s="133" t="s">
        <v>7</v>
      </c>
      <c r="D68" s="366" t="s">
        <v>7</v>
      </c>
      <c r="E68" s="366" t="s">
        <v>7</v>
      </c>
      <c r="F68" s="366" t="s">
        <v>7</v>
      </c>
      <c r="G68" s="366" t="s">
        <v>7</v>
      </c>
      <c r="H68" s="366" t="s">
        <v>7</v>
      </c>
      <c r="I68" s="366" t="s">
        <v>7</v>
      </c>
      <c r="J68" s="366" t="s">
        <v>7</v>
      </c>
      <c r="K68" s="366" t="s">
        <v>7</v>
      </c>
      <c r="L68" s="366" t="s">
        <v>7</v>
      </c>
      <c r="M68" s="366" t="s">
        <v>7</v>
      </c>
      <c r="N68" s="366" t="s">
        <v>7</v>
      </c>
      <c r="O68" s="366" t="s">
        <v>7</v>
      </c>
      <c r="P68" s="366" t="s">
        <v>7</v>
      </c>
      <c r="Q68" s="366" t="s">
        <v>7</v>
      </c>
      <c r="R68" s="366" t="s">
        <v>7</v>
      </c>
      <c r="S68" s="366" t="s">
        <v>7</v>
      </c>
      <c r="T68" s="366" t="s">
        <v>7</v>
      </c>
      <c r="U68" s="366" t="s">
        <v>7</v>
      </c>
      <c r="V68" s="366" t="s">
        <v>7</v>
      </c>
      <c r="W68" s="366" t="s">
        <v>7</v>
      </c>
      <c r="X68" s="366" t="s">
        <v>7</v>
      </c>
      <c r="Y68" s="366" t="s">
        <v>7</v>
      </c>
      <c r="Z68" s="366" t="s">
        <v>7</v>
      </c>
      <c r="AA68" s="366" t="s">
        <v>7</v>
      </c>
      <c r="AB68" s="366" t="s">
        <v>7</v>
      </c>
      <c r="AC68" s="366" t="s">
        <v>7</v>
      </c>
      <c r="AD68" s="366" t="s">
        <v>7</v>
      </c>
      <c r="AE68" s="366" t="s">
        <v>7</v>
      </c>
      <c r="AF68" s="366" t="s">
        <v>7</v>
      </c>
      <c r="AG68" s="366" t="s">
        <v>7</v>
      </c>
      <c r="AH68" s="366" t="s">
        <v>7</v>
      </c>
      <c r="AI68" s="366" t="s">
        <v>7</v>
      </c>
      <c r="AJ68" s="366" t="s">
        <v>7</v>
      </c>
      <c r="AK68" s="366" t="s">
        <v>7</v>
      </c>
      <c r="AL68" s="366" t="s">
        <v>7</v>
      </c>
      <c r="AM68" s="366" t="s">
        <v>7</v>
      </c>
      <c r="AN68" s="366" t="s">
        <v>7</v>
      </c>
      <c r="AO68" s="366" t="s">
        <v>7</v>
      </c>
      <c r="AP68" s="366" t="s">
        <v>7</v>
      </c>
      <c r="AQ68" s="366" t="s">
        <v>7</v>
      </c>
      <c r="AR68" s="366" t="s">
        <v>7</v>
      </c>
      <c r="AS68" s="366" t="s">
        <v>7</v>
      </c>
      <c r="AT68" s="366" t="s">
        <v>7</v>
      </c>
      <c r="AU68" s="366" t="s">
        <v>7</v>
      </c>
      <c r="AV68" s="366" t="s">
        <v>7</v>
      </c>
      <c r="AW68" s="366" t="s">
        <v>7</v>
      </c>
      <c r="AX68" s="366" t="s">
        <v>7</v>
      </c>
      <c r="AY68" s="366" t="s">
        <v>7</v>
      </c>
      <c r="AZ68" s="366" t="s">
        <v>7</v>
      </c>
      <c r="BA68" s="366" t="s">
        <v>7</v>
      </c>
      <c r="BB68" s="366" t="s">
        <v>7</v>
      </c>
      <c r="BC68" s="366" t="s">
        <v>7</v>
      </c>
      <c r="BD68" s="366" t="s">
        <v>7</v>
      </c>
      <c r="BE68" s="366" t="s">
        <v>7</v>
      </c>
      <c r="BF68" s="366" t="s">
        <v>7</v>
      </c>
      <c r="BG68" s="366" t="s">
        <v>7</v>
      </c>
      <c r="BH68" s="366" t="s">
        <v>7</v>
      </c>
      <c r="BI68" s="366" t="s">
        <v>7</v>
      </c>
      <c r="BJ68" s="366" t="s">
        <v>7</v>
      </c>
      <c r="BK68" s="91" t="s">
        <v>7</v>
      </c>
      <c r="BL68" s="121">
        <f t="shared" si="8"/>
        <v>63</v>
      </c>
      <c r="BM68" s="208" t="str">
        <f t="shared" ca="1" si="5"/>
        <v>x</v>
      </c>
      <c r="BO68" s="282" t="str">
        <f>'Task PV @ PT'!D68</f>
        <v>x</v>
      </c>
      <c r="BP68" s="282" t="str">
        <f t="shared" si="2"/>
        <v>x</v>
      </c>
      <c r="BQ68" s="283" t="str">
        <f t="shared" ca="1" si="3"/>
        <v>x</v>
      </c>
      <c r="BR68" s="278" t="str">
        <f t="shared" si="9"/>
        <v>x</v>
      </c>
      <c r="BS68" s="278" t="str">
        <f t="shared" ca="1" si="6"/>
        <v>x</v>
      </c>
      <c r="BT68" s="278" t="str">
        <f t="shared" si="7"/>
        <v>x</v>
      </c>
    </row>
    <row r="69" spans="1:72" ht="13.5" thickBot="1" x14ac:dyDescent="0.25">
      <c r="A69" s="100" t="str">
        <f>'Task PV @ PT'!A69</f>
        <v>Task Identifier</v>
      </c>
      <c r="B69" s="128" t="s">
        <v>7</v>
      </c>
      <c r="C69" s="133" t="s">
        <v>7</v>
      </c>
      <c r="D69" s="366" t="s">
        <v>7</v>
      </c>
      <c r="E69" s="366" t="s">
        <v>7</v>
      </c>
      <c r="F69" s="366" t="s">
        <v>7</v>
      </c>
      <c r="G69" s="366" t="s">
        <v>7</v>
      </c>
      <c r="H69" s="366" t="s">
        <v>7</v>
      </c>
      <c r="I69" s="366" t="s">
        <v>7</v>
      </c>
      <c r="J69" s="366" t="s">
        <v>7</v>
      </c>
      <c r="K69" s="366" t="s">
        <v>7</v>
      </c>
      <c r="L69" s="366" t="s">
        <v>7</v>
      </c>
      <c r="M69" s="366" t="s">
        <v>7</v>
      </c>
      <c r="N69" s="366" t="s">
        <v>7</v>
      </c>
      <c r="O69" s="366" t="s">
        <v>7</v>
      </c>
      <c r="P69" s="366" t="s">
        <v>7</v>
      </c>
      <c r="Q69" s="366" t="s">
        <v>7</v>
      </c>
      <c r="R69" s="366" t="s">
        <v>7</v>
      </c>
      <c r="S69" s="366" t="s">
        <v>7</v>
      </c>
      <c r="T69" s="366" t="s">
        <v>7</v>
      </c>
      <c r="U69" s="366" t="s">
        <v>7</v>
      </c>
      <c r="V69" s="366" t="s">
        <v>7</v>
      </c>
      <c r="W69" s="366" t="s">
        <v>7</v>
      </c>
      <c r="X69" s="366" t="s">
        <v>7</v>
      </c>
      <c r="Y69" s="366" t="s">
        <v>7</v>
      </c>
      <c r="Z69" s="366" t="s">
        <v>7</v>
      </c>
      <c r="AA69" s="366" t="s">
        <v>7</v>
      </c>
      <c r="AB69" s="366" t="s">
        <v>7</v>
      </c>
      <c r="AC69" s="366" t="s">
        <v>7</v>
      </c>
      <c r="AD69" s="366" t="s">
        <v>7</v>
      </c>
      <c r="AE69" s="366" t="s">
        <v>7</v>
      </c>
      <c r="AF69" s="366" t="s">
        <v>7</v>
      </c>
      <c r="AG69" s="366" t="s">
        <v>7</v>
      </c>
      <c r="AH69" s="366" t="s">
        <v>7</v>
      </c>
      <c r="AI69" s="366" t="s">
        <v>7</v>
      </c>
      <c r="AJ69" s="366" t="s">
        <v>7</v>
      </c>
      <c r="AK69" s="366" t="s">
        <v>7</v>
      </c>
      <c r="AL69" s="366" t="s">
        <v>7</v>
      </c>
      <c r="AM69" s="366" t="s">
        <v>7</v>
      </c>
      <c r="AN69" s="366" t="s">
        <v>7</v>
      </c>
      <c r="AO69" s="366" t="s">
        <v>7</v>
      </c>
      <c r="AP69" s="366" t="s">
        <v>7</v>
      </c>
      <c r="AQ69" s="366" t="s">
        <v>7</v>
      </c>
      <c r="AR69" s="366" t="s">
        <v>7</v>
      </c>
      <c r="AS69" s="366" t="s">
        <v>7</v>
      </c>
      <c r="AT69" s="366" t="s">
        <v>7</v>
      </c>
      <c r="AU69" s="366" t="s">
        <v>7</v>
      </c>
      <c r="AV69" s="366" t="s">
        <v>7</v>
      </c>
      <c r="AW69" s="366" t="s">
        <v>7</v>
      </c>
      <c r="AX69" s="366" t="s">
        <v>7</v>
      </c>
      <c r="AY69" s="366" t="s">
        <v>7</v>
      </c>
      <c r="AZ69" s="366" t="s">
        <v>7</v>
      </c>
      <c r="BA69" s="366" t="s">
        <v>7</v>
      </c>
      <c r="BB69" s="366" t="s">
        <v>7</v>
      </c>
      <c r="BC69" s="366" t="s">
        <v>7</v>
      </c>
      <c r="BD69" s="366" t="s">
        <v>7</v>
      </c>
      <c r="BE69" s="366" t="s">
        <v>7</v>
      </c>
      <c r="BF69" s="366" t="s">
        <v>7</v>
      </c>
      <c r="BG69" s="366" t="s">
        <v>7</v>
      </c>
      <c r="BH69" s="366" t="s">
        <v>7</v>
      </c>
      <c r="BI69" s="366" t="s">
        <v>7</v>
      </c>
      <c r="BJ69" s="366" t="s">
        <v>7</v>
      </c>
      <c r="BK69" s="91" t="s">
        <v>7</v>
      </c>
      <c r="BL69" s="121">
        <f t="shared" si="8"/>
        <v>64</v>
      </c>
      <c r="BM69" s="208" t="str">
        <f t="shared" ca="1" si="5"/>
        <v>x</v>
      </c>
      <c r="BO69" s="282" t="str">
        <f>'Task PV @ PT'!D69</f>
        <v>x</v>
      </c>
      <c r="BP69" s="282" t="str">
        <f t="shared" ref="BP69:BP132" si="10">IF(COUNT(D69:BK69) = 0, "x",1 + COUNTIF(D69:BK69,"= 0"))</f>
        <v>x</v>
      </c>
      <c r="BQ69" s="283" t="str">
        <f t="shared" ref="BQ69:BQ132" ca="1" si="11">IF(ISNUMBER(B69),IF(B69 &lt; OFFSET($C$4, 0,BP69),"OK","Fault"), "x")</f>
        <v>x</v>
      </c>
      <c r="BR69" s="278" t="str">
        <f t="shared" si="9"/>
        <v>x</v>
      </c>
      <c r="BS69" s="278" t="str">
        <f t="shared" ca="1" si="6"/>
        <v>x</v>
      </c>
      <c r="BT69" s="278" t="str">
        <f t="shared" si="7"/>
        <v>x</v>
      </c>
    </row>
    <row r="70" spans="1:72" ht="13.5" thickBot="1" x14ac:dyDescent="0.25">
      <c r="A70" s="100" t="str">
        <f>'Task PV @ PT'!A70</f>
        <v>Task Identifier</v>
      </c>
      <c r="B70" s="128" t="s">
        <v>7</v>
      </c>
      <c r="C70" s="133" t="s">
        <v>7</v>
      </c>
      <c r="D70" s="366" t="s">
        <v>7</v>
      </c>
      <c r="E70" s="366" t="s">
        <v>7</v>
      </c>
      <c r="F70" s="366" t="s">
        <v>7</v>
      </c>
      <c r="G70" s="366" t="s">
        <v>7</v>
      </c>
      <c r="H70" s="366" t="s">
        <v>7</v>
      </c>
      <c r="I70" s="366" t="s">
        <v>7</v>
      </c>
      <c r="J70" s="366" t="s">
        <v>7</v>
      </c>
      <c r="K70" s="366" t="s">
        <v>7</v>
      </c>
      <c r="L70" s="366" t="s">
        <v>7</v>
      </c>
      <c r="M70" s="366" t="s">
        <v>7</v>
      </c>
      <c r="N70" s="366" t="s">
        <v>7</v>
      </c>
      <c r="O70" s="366" t="s">
        <v>7</v>
      </c>
      <c r="P70" s="366" t="s">
        <v>7</v>
      </c>
      <c r="Q70" s="366" t="s">
        <v>7</v>
      </c>
      <c r="R70" s="366" t="s">
        <v>7</v>
      </c>
      <c r="S70" s="366" t="s">
        <v>7</v>
      </c>
      <c r="T70" s="366" t="s">
        <v>7</v>
      </c>
      <c r="U70" s="366" t="s">
        <v>7</v>
      </c>
      <c r="V70" s="366" t="s">
        <v>7</v>
      </c>
      <c r="W70" s="366" t="s">
        <v>7</v>
      </c>
      <c r="X70" s="366" t="s">
        <v>7</v>
      </c>
      <c r="Y70" s="366" t="s">
        <v>7</v>
      </c>
      <c r="Z70" s="366" t="s">
        <v>7</v>
      </c>
      <c r="AA70" s="366" t="s">
        <v>7</v>
      </c>
      <c r="AB70" s="366" t="s">
        <v>7</v>
      </c>
      <c r="AC70" s="366" t="s">
        <v>7</v>
      </c>
      <c r="AD70" s="366" t="s">
        <v>7</v>
      </c>
      <c r="AE70" s="366" t="s">
        <v>7</v>
      </c>
      <c r="AF70" s="366" t="s">
        <v>7</v>
      </c>
      <c r="AG70" s="366" t="s">
        <v>7</v>
      </c>
      <c r="AH70" s="366" t="s">
        <v>7</v>
      </c>
      <c r="AI70" s="366" t="s">
        <v>7</v>
      </c>
      <c r="AJ70" s="366" t="s">
        <v>7</v>
      </c>
      <c r="AK70" s="366" t="s">
        <v>7</v>
      </c>
      <c r="AL70" s="366" t="s">
        <v>7</v>
      </c>
      <c r="AM70" s="366" t="s">
        <v>7</v>
      </c>
      <c r="AN70" s="366" t="s">
        <v>7</v>
      </c>
      <c r="AO70" s="366" t="s">
        <v>7</v>
      </c>
      <c r="AP70" s="366" t="s">
        <v>7</v>
      </c>
      <c r="AQ70" s="366" t="s">
        <v>7</v>
      </c>
      <c r="AR70" s="366" t="s">
        <v>7</v>
      </c>
      <c r="AS70" s="366" t="s">
        <v>7</v>
      </c>
      <c r="AT70" s="366" t="s">
        <v>7</v>
      </c>
      <c r="AU70" s="366" t="s">
        <v>7</v>
      </c>
      <c r="AV70" s="366" t="s">
        <v>7</v>
      </c>
      <c r="AW70" s="366" t="s">
        <v>7</v>
      </c>
      <c r="AX70" s="366" t="s">
        <v>7</v>
      </c>
      <c r="AY70" s="366" t="s">
        <v>7</v>
      </c>
      <c r="AZ70" s="366" t="s">
        <v>7</v>
      </c>
      <c r="BA70" s="366" t="s">
        <v>7</v>
      </c>
      <c r="BB70" s="366" t="s">
        <v>7</v>
      </c>
      <c r="BC70" s="366" t="s">
        <v>7</v>
      </c>
      <c r="BD70" s="366" t="s">
        <v>7</v>
      </c>
      <c r="BE70" s="366" t="s">
        <v>7</v>
      </c>
      <c r="BF70" s="366" t="s">
        <v>7</v>
      </c>
      <c r="BG70" s="366" t="s">
        <v>7</v>
      </c>
      <c r="BH70" s="366" t="s">
        <v>7</v>
      </c>
      <c r="BI70" s="366" t="s">
        <v>7</v>
      </c>
      <c r="BJ70" s="366" t="s">
        <v>7</v>
      </c>
      <c r="BK70" s="91" t="s">
        <v>7</v>
      </c>
      <c r="BL70" s="121">
        <f t="shared" si="8"/>
        <v>65</v>
      </c>
      <c r="BM70" s="208" t="str">
        <f t="shared" ref="BM70:BM133" ca="1" si="12">OFFSET($D$5,BL70,$BM$3 - 1)</f>
        <v>x</v>
      </c>
      <c r="BO70" s="282" t="str">
        <f>'Task PV @ PT'!D70</f>
        <v>x</v>
      </c>
      <c r="BP70" s="282" t="str">
        <f t="shared" si="10"/>
        <v>x</v>
      </c>
      <c r="BQ70" s="283" t="str">
        <f t="shared" ca="1" si="11"/>
        <v>x</v>
      </c>
      <c r="BR70" s="278" t="str">
        <f t="shared" si="9"/>
        <v>x</v>
      </c>
      <c r="BS70" s="278" t="str">
        <f t="shared" ref="BS70:BS133" ca="1" si="13">IF(ISNUMBER(C70),IF(BT70="OK",IF(AND(C70&lt;=OFFSET($C$4,0,BR70), C70 &gt; OFFSET($C$4,0, BR70 - 1)),"OK","Fault"),"Fault"),"x")</f>
        <v>x</v>
      </c>
      <c r="BT70" s="278" t="str">
        <f t="shared" ref="BT70:BT133" si="14">IF(ISNUMBER(C70),IF(MAX(D70:BK70)&lt;&gt;BO70,"EV&lt;&gt; PV","OK"), "x")</f>
        <v>x</v>
      </c>
    </row>
    <row r="71" spans="1:72" ht="13.5" thickBot="1" x14ac:dyDescent="0.25">
      <c r="A71" s="100" t="str">
        <f>'Task PV @ PT'!A71</f>
        <v>Task Identifier</v>
      </c>
      <c r="B71" s="128" t="s">
        <v>7</v>
      </c>
      <c r="C71" s="133" t="s">
        <v>7</v>
      </c>
      <c r="D71" s="366" t="s">
        <v>7</v>
      </c>
      <c r="E71" s="366" t="s">
        <v>7</v>
      </c>
      <c r="F71" s="366" t="s">
        <v>7</v>
      </c>
      <c r="G71" s="366" t="s">
        <v>7</v>
      </c>
      <c r="H71" s="366" t="s">
        <v>7</v>
      </c>
      <c r="I71" s="366" t="s">
        <v>7</v>
      </c>
      <c r="J71" s="366" t="s">
        <v>7</v>
      </c>
      <c r="K71" s="366" t="s">
        <v>7</v>
      </c>
      <c r="L71" s="366" t="s">
        <v>7</v>
      </c>
      <c r="M71" s="366" t="s">
        <v>7</v>
      </c>
      <c r="N71" s="366" t="s">
        <v>7</v>
      </c>
      <c r="O71" s="366" t="s">
        <v>7</v>
      </c>
      <c r="P71" s="366" t="s">
        <v>7</v>
      </c>
      <c r="Q71" s="366" t="s">
        <v>7</v>
      </c>
      <c r="R71" s="366" t="s">
        <v>7</v>
      </c>
      <c r="S71" s="366" t="s">
        <v>7</v>
      </c>
      <c r="T71" s="366" t="s">
        <v>7</v>
      </c>
      <c r="U71" s="366" t="s">
        <v>7</v>
      </c>
      <c r="V71" s="366" t="s">
        <v>7</v>
      </c>
      <c r="W71" s="366" t="s">
        <v>7</v>
      </c>
      <c r="X71" s="366" t="s">
        <v>7</v>
      </c>
      <c r="Y71" s="366" t="s">
        <v>7</v>
      </c>
      <c r="Z71" s="366" t="s">
        <v>7</v>
      </c>
      <c r="AA71" s="366" t="s">
        <v>7</v>
      </c>
      <c r="AB71" s="366" t="s">
        <v>7</v>
      </c>
      <c r="AC71" s="366" t="s">
        <v>7</v>
      </c>
      <c r="AD71" s="366" t="s">
        <v>7</v>
      </c>
      <c r="AE71" s="366" t="s">
        <v>7</v>
      </c>
      <c r="AF71" s="366" t="s">
        <v>7</v>
      </c>
      <c r="AG71" s="366" t="s">
        <v>7</v>
      </c>
      <c r="AH71" s="366" t="s">
        <v>7</v>
      </c>
      <c r="AI71" s="366" t="s">
        <v>7</v>
      </c>
      <c r="AJ71" s="366" t="s">
        <v>7</v>
      </c>
      <c r="AK71" s="366" t="s">
        <v>7</v>
      </c>
      <c r="AL71" s="366" t="s">
        <v>7</v>
      </c>
      <c r="AM71" s="366" t="s">
        <v>7</v>
      </c>
      <c r="AN71" s="366" t="s">
        <v>7</v>
      </c>
      <c r="AO71" s="366" t="s">
        <v>7</v>
      </c>
      <c r="AP71" s="366" t="s">
        <v>7</v>
      </c>
      <c r="AQ71" s="366" t="s">
        <v>7</v>
      </c>
      <c r="AR71" s="366" t="s">
        <v>7</v>
      </c>
      <c r="AS71" s="366" t="s">
        <v>7</v>
      </c>
      <c r="AT71" s="366" t="s">
        <v>7</v>
      </c>
      <c r="AU71" s="366" t="s">
        <v>7</v>
      </c>
      <c r="AV71" s="366" t="s">
        <v>7</v>
      </c>
      <c r="AW71" s="366" t="s">
        <v>7</v>
      </c>
      <c r="AX71" s="366" t="s">
        <v>7</v>
      </c>
      <c r="AY71" s="366" t="s">
        <v>7</v>
      </c>
      <c r="AZ71" s="366" t="s">
        <v>7</v>
      </c>
      <c r="BA71" s="366" t="s">
        <v>7</v>
      </c>
      <c r="BB71" s="366" t="s">
        <v>7</v>
      </c>
      <c r="BC71" s="366" t="s">
        <v>7</v>
      </c>
      <c r="BD71" s="366" t="s">
        <v>7</v>
      </c>
      <c r="BE71" s="366" t="s">
        <v>7</v>
      </c>
      <c r="BF71" s="366" t="s">
        <v>7</v>
      </c>
      <c r="BG71" s="366" t="s">
        <v>7</v>
      </c>
      <c r="BH71" s="366" t="s">
        <v>7</v>
      </c>
      <c r="BI71" s="366" t="s">
        <v>7</v>
      </c>
      <c r="BJ71" s="366" t="s">
        <v>7</v>
      </c>
      <c r="BK71" s="91" t="s">
        <v>7</v>
      </c>
      <c r="BL71" s="121">
        <f t="shared" ref="BL71:BL134" si="15" xml:space="preserve"> BL70 + 1</f>
        <v>66</v>
      </c>
      <c r="BM71" s="208" t="str">
        <f t="shared" ca="1" si="12"/>
        <v>x</v>
      </c>
      <c r="BO71" s="282" t="str">
        <f>'Task PV @ PT'!D71</f>
        <v>x</v>
      </c>
      <c r="BP71" s="282" t="str">
        <f t="shared" si="10"/>
        <v>x</v>
      </c>
      <c r="BQ71" s="283" t="str">
        <f t="shared" ca="1" si="11"/>
        <v>x</v>
      </c>
      <c r="BR71" s="278" t="str">
        <f t="shared" si="9"/>
        <v>x</v>
      </c>
      <c r="BS71" s="278" t="str">
        <f t="shared" ca="1" si="13"/>
        <v>x</v>
      </c>
      <c r="BT71" s="278" t="str">
        <f t="shared" si="14"/>
        <v>x</v>
      </c>
    </row>
    <row r="72" spans="1:72" ht="13.5" thickBot="1" x14ac:dyDescent="0.25">
      <c r="A72" s="100" t="str">
        <f>'Task PV @ PT'!A72</f>
        <v>Task Identifier</v>
      </c>
      <c r="B72" s="128" t="s">
        <v>7</v>
      </c>
      <c r="C72" s="133" t="s">
        <v>7</v>
      </c>
      <c r="D72" s="366" t="s">
        <v>7</v>
      </c>
      <c r="E72" s="366" t="s">
        <v>7</v>
      </c>
      <c r="F72" s="366" t="s">
        <v>7</v>
      </c>
      <c r="G72" s="366" t="s">
        <v>7</v>
      </c>
      <c r="H72" s="366" t="s">
        <v>7</v>
      </c>
      <c r="I72" s="366" t="s">
        <v>7</v>
      </c>
      <c r="J72" s="366" t="s">
        <v>7</v>
      </c>
      <c r="K72" s="366" t="s">
        <v>7</v>
      </c>
      <c r="L72" s="366" t="s">
        <v>7</v>
      </c>
      <c r="M72" s="366" t="s">
        <v>7</v>
      </c>
      <c r="N72" s="366" t="s">
        <v>7</v>
      </c>
      <c r="O72" s="366" t="s">
        <v>7</v>
      </c>
      <c r="P72" s="366" t="s">
        <v>7</v>
      </c>
      <c r="Q72" s="366" t="s">
        <v>7</v>
      </c>
      <c r="R72" s="366" t="s">
        <v>7</v>
      </c>
      <c r="S72" s="366" t="s">
        <v>7</v>
      </c>
      <c r="T72" s="366" t="s">
        <v>7</v>
      </c>
      <c r="U72" s="366" t="s">
        <v>7</v>
      </c>
      <c r="V72" s="366" t="s">
        <v>7</v>
      </c>
      <c r="W72" s="366" t="s">
        <v>7</v>
      </c>
      <c r="X72" s="366" t="s">
        <v>7</v>
      </c>
      <c r="Y72" s="366" t="s">
        <v>7</v>
      </c>
      <c r="Z72" s="366" t="s">
        <v>7</v>
      </c>
      <c r="AA72" s="366" t="s">
        <v>7</v>
      </c>
      <c r="AB72" s="366" t="s">
        <v>7</v>
      </c>
      <c r="AC72" s="366" t="s">
        <v>7</v>
      </c>
      <c r="AD72" s="366" t="s">
        <v>7</v>
      </c>
      <c r="AE72" s="366" t="s">
        <v>7</v>
      </c>
      <c r="AF72" s="366" t="s">
        <v>7</v>
      </c>
      <c r="AG72" s="366" t="s">
        <v>7</v>
      </c>
      <c r="AH72" s="366" t="s">
        <v>7</v>
      </c>
      <c r="AI72" s="366" t="s">
        <v>7</v>
      </c>
      <c r="AJ72" s="366" t="s">
        <v>7</v>
      </c>
      <c r="AK72" s="366" t="s">
        <v>7</v>
      </c>
      <c r="AL72" s="366" t="s">
        <v>7</v>
      </c>
      <c r="AM72" s="366" t="s">
        <v>7</v>
      </c>
      <c r="AN72" s="366" t="s">
        <v>7</v>
      </c>
      <c r="AO72" s="366" t="s">
        <v>7</v>
      </c>
      <c r="AP72" s="366" t="s">
        <v>7</v>
      </c>
      <c r="AQ72" s="366" t="s">
        <v>7</v>
      </c>
      <c r="AR72" s="366" t="s">
        <v>7</v>
      </c>
      <c r="AS72" s="366" t="s">
        <v>7</v>
      </c>
      <c r="AT72" s="366" t="s">
        <v>7</v>
      </c>
      <c r="AU72" s="366" t="s">
        <v>7</v>
      </c>
      <c r="AV72" s="366" t="s">
        <v>7</v>
      </c>
      <c r="AW72" s="366" t="s">
        <v>7</v>
      </c>
      <c r="AX72" s="366" t="s">
        <v>7</v>
      </c>
      <c r="AY72" s="366" t="s">
        <v>7</v>
      </c>
      <c r="AZ72" s="366" t="s">
        <v>7</v>
      </c>
      <c r="BA72" s="366" t="s">
        <v>7</v>
      </c>
      <c r="BB72" s="366" t="s">
        <v>7</v>
      </c>
      <c r="BC72" s="366" t="s">
        <v>7</v>
      </c>
      <c r="BD72" s="366" t="s">
        <v>7</v>
      </c>
      <c r="BE72" s="366" t="s">
        <v>7</v>
      </c>
      <c r="BF72" s="366" t="s">
        <v>7</v>
      </c>
      <c r="BG72" s="366" t="s">
        <v>7</v>
      </c>
      <c r="BH72" s="366" t="s">
        <v>7</v>
      </c>
      <c r="BI72" s="366" t="s">
        <v>7</v>
      </c>
      <c r="BJ72" s="366" t="s">
        <v>7</v>
      </c>
      <c r="BK72" s="91" t="s">
        <v>7</v>
      </c>
      <c r="BL72" s="121">
        <f t="shared" si="15"/>
        <v>67</v>
      </c>
      <c r="BM72" s="208" t="str">
        <f t="shared" ca="1" si="12"/>
        <v>x</v>
      </c>
      <c r="BO72" s="282" t="str">
        <f>'Task PV @ PT'!D72</f>
        <v>x</v>
      </c>
      <c r="BP72" s="282" t="str">
        <f t="shared" si="10"/>
        <v>x</v>
      </c>
      <c r="BQ72" s="283" t="str">
        <f t="shared" ca="1" si="11"/>
        <v>x</v>
      </c>
      <c r="BR72" s="278" t="str">
        <f t="shared" si="9"/>
        <v>x</v>
      </c>
      <c r="BS72" s="278" t="str">
        <f t="shared" ca="1" si="13"/>
        <v>x</v>
      </c>
      <c r="BT72" s="278" t="str">
        <f t="shared" si="14"/>
        <v>x</v>
      </c>
    </row>
    <row r="73" spans="1:72" ht="13.5" thickBot="1" x14ac:dyDescent="0.25">
      <c r="A73" s="100" t="str">
        <f>'Task PV @ PT'!A73</f>
        <v>Task Identifier</v>
      </c>
      <c r="B73" s="128" t="s">
        <v>7</v>
      </c>
      <c r="C73" s="133" t="s">
        <v>7</v>
      </c>
      <c r="D73" s="366" t="s">
        <v>7</v>
      </c>
      <c r="E73" s="366" t="s">
        <v>7</v>
      </c>
      <c r="F73" s="366" t="s">
        <v>7</v>
      </c>
      <c r="G73" s="366" t="s">
        <v>7</v>
      </c>
      <c r="H73" s="366" t="s">
        <v>7</v>
      </c>
      <c r="I73" s="366" t="s">
        <v>7</v>
      </c>
      <c r="J73" s="366" t="s">
        <v>7</v>
      </c>
      <c r="K73" s="366" t="s">
        <v>7</v>
      </c>
      <c r="L73" s="366" t="s">
        <v>7</v>
      </c>
      <c r="M73" s="366" t="s">
        <v>7</v>
      </c>
      <c r="N73" s="366" t="s">
        <v>7</v>
      </c>
      <c r="O73" s="366" t="s">
        <v>7</v>
      </c>
      <c r="P73" s="366" t="s">
        <v>7</v>
      </c>
      <c r="Q73" s="366" t="s">
        <v>7</v>
      </c>
      <c r="R73" s="366" t="s">
        <v>7</v>
      </c>
      <c r="S73" s="366" t="s">
        <v>7</v>
      </c>
      <c r="T73" s="366" t="s">
        <v>7</v>
      </c>
      <c r="U73" s="366" t="s">
        <v>7</v>
      </c>
      <c r="V73" s="366" t="s">
        <v>7</v>
      </c>
      <c r="W73" s="366" t="s">
        <v>7</v>
      </c>
      <c r="X73" s="366" t="s">
        <v>7</v>
      </c>
      <c r="Y73" s="366" t="s">
        <v>7</v>
      </c>
      <c r="Z73" s="366" t="s">
        <v>7</v>
      </c>
      <c r="AA73" s="366" t="s">
        <v>7</v>
      </c>
      <c r="AB73" s="366" t="s">
        <v>7</v>
      </c>
      <c r="AC73" s="366" t="s">
        <v>7</v>
      </c>
      <c r="AD73" s="366" t="s">
        <v>7</v>
      </c>
      <c r="AE73" s="366" t="s">
        <v>7</v>
      </c>
      <c r="AF73" s="366" t="s">
        <v>7</v>
      </c>
      <c r="AG73" s="366" t="s">
        <v>7</v>
      </c>
      <c r="AH73" s="366" t="s">
        <v>7</v>
      </c>
      <c r="AI73" s="366" t="s">
        <v>7</v>
      </c>
      <c r="AJ73" s="366" t="s">
        <v>7</v>
      </c>
      <c r="AK73" s="366" t="s">
        <v>7</v>
      </c>
      <c r="AL73" s="366" t="s">
        <v>7</v>
      </c>
      <c r="AM73" s="366" t="s">
        <v>7</v>
      </c>
      <c r="AN73" s="366" t="s">
        <v>7</v>
      </c>
      <c r="AO73" s="366" t="s">
        <v>7</v>
      </c>
      <c r="AP73" s="366" t="s">
        <v>7</v>
      </c>
      <c r="AQ73" s="366" t="s">
        <v>7</v>
      </c>
      <c r="AR73" s="366" t="s">
        <v>7</v>
      </c>
      <c r="AS73" s="366" t="s">
        <v>7</v>
      </c>
      <c r="AT73" s="366" t="s">
        <v>7</v>
      </c>
      <c r="AU73" s="366" t="s">
        <v>7</v>
      </c>
      <c r="AV73" s="366" t="s">
        <v>7</v>
      </c>
      <c r="AW73" s="366" t="s">
        <v>7</v>
      </c>
      <c r="AX73" s="366" t="s">
        <v>7</v>
      </c>
      <c r="AY73" s="366" t="s">
        <v>7</v>
      </c>
      <c r="AZ73" s="366" t="s">
        <v>7</v>
      </c>
      <c r="BA73" s="366" t="s">
        <v>7</v>
      </c>
      <c r="BB73" s="366" t="s">
        <v>7</v>
      </c>
      <c r="BC73" s="366" t="s">
        <v>7</v>
      </c>
      <c r="BD73" s="366" t="s">
        <v>7</v>
      </c>
      <c r="BE73" s="366" t="s">
        <v>7</v>
      </c>
      <c r="BF73" s="366" t="s">
        <v>7</v>
      </c>
      <c r="BG73" s="366" t="s">
        <v>7</v>
      </c>
      <c r="BH73" s="366" t="s">
        <v>7</v>
      </c>
      <c r="BI73" s="366" t="s">
        <v>7</v>
      </c>
      <c r="BJ73" s="366" t="s">
        <v>7</v>
      </c>
      <c r="BK73" s="91" t="s">
        <v>7</v>
      </c>
      <c r="BL73" s="121">
        <f t="shared" si="15"/>
        <v>68</v>
      </c>
      <c r="BM73" s="208" t="str">
        <f t="shared" ca="1" si="12"/>
        <v>x</v>
      </c>
      <c r="BO73" s="282" t="str">
        <f>'Task PV @ PT'!D73</f>
        <v>x</v>
      </c>
      <c r="BP73" s="282" t="str">
        <f t="shared" si="10"/>
        <v>x</v>
      </c>
      <c r="BQ73" s="283" t="str">
        <f t="shared" ca="1" si="11"/>
        <v>x</v>
      </c>
      <c r="BR73" s="278" t="str">
        <f t="shared" si="9"/>
        <v>x</v>
      </c>
      <c r="BS73" s="278" t="str">
        <f t="shared" ca="1" si="13"/>
        <v>x</v>
      </c>
      <c r="BT73" s="278" t="str">
        <f t="shared" si="14"/>
        <v>x</v>
      </c>
    </row>
    <row r="74" spans="1:72" ht="13.5" thickBot="1" x14ac:dyDescent="0.25">
      <c r="A74" s="100" t="str">
        <f>'Task PV @ PT'!A74</f>
        <v>Task Identifier</v>
      </c>
      <c r="B74" s="128" t="s">
        <v>7</v>
      </c>
      <c r="C74" s="133" t="s">
        <v>7</v>
      </c>
      <c r="D74" s="366" t="s">
        <v>7</v>
      </c>
      <c r="E74" s="366" t="s">
        <v>7</v>
      </c>
      <c r="F74" s="366" t="s">
        <v>7</v>
      </c>
      <c r="G74" s="366" t="s">
        <v>7</v>
      </c>
      <c r="H74" s="366" t="s">
        <v>7</v>
      </c>
      <c r="I74" s="366" t="s">
        <v>7</v>
      </c>
      <c r="J74" s="366" t="s">
        <v>7</v>
      </c>
      <c r="K74" s="366" t="s">
        <v>7</v>
      </c>
      <c r="L74" s="366" t="s">
        <v>7</v>
      </c>
      <c r="M74" s="366" t="s">
        <v>7</v>
      </c>
      <c r="N74" s="366" t="s">
        <v>7</v>
      </c>
      <c r="O74" s="366" t="s">
        <v>7</v>
      </c>
      <c r="P74" s="366" t="s">
        <v>7</v>
      </c>
      <c r="Q74" s="366" t="s">
        <v>7</v>
      </c>
      <c r="R74" s="366" t="s">
        <v>7</v>
      </c>
      <c r="S74" s="366" t="s">
        <v>7</v>
      </c>
      <c r="T74" s="366" t="s">
        <v>7</v>
      </c>
      <c r="U74" s="366" t="s">
        <v>7</v>
      </c>
      <c r="V74" s="366" t="s">
        <v>7</v>
      </c>
      <c r="W74" s="366" t="s">
        <v>7</v>
      </c>
      <c r="X74" s="366" t="s">
        <v>7</v>
      </c>
      <c r="Y74" s="366" t="s">
        <v>7</v>
      </c>
      <c r="Z74" s="366" t="s">
        <v>7</v>
      </c>
      <c r="AA74" s="366" t="s">
        <v>7</v>
      </c>
      <c r="AB74" s="366" t="s">
        <v>7</v>
      </c>
      <c r="AC74" s="366" t="s">
        <v>7</v>
      </c>
      <c r="AD74" s="366" t="s">
        <v>7</v>
      </c>
      <c r="AE74" s="366" t="s">
        <v>7</v>
      </c>
      <c r="AF74" s="366" t="s">
        <v>7</v>
      </c>
      <c r="AG74" s="366" t="s">
        <v>7</v>
      </c>
      <c r="AH74" s="366" t="s">
        <v>7</v>
      </c>
      <c r="AI74" s="366" t="s">
        <v>7</v>
      </c>
      <c r="AJ74" s="366" t="s">
        <v>7</v>
      </c>
      <c r="AK74" s="366" t="s">
        <v>7</v>
      </c>
      <c r="AL74" s="366" t="s">
        <v>7</v>
      </c>
      <c r="AM74" s="366" t="s">
        <v>7</v>
      </c>
      <c r="AN74" s="366" t="s">
        <v>7</v>
      </c>
      <c r="AO74" s="366" t="s">
        <v>7</v>
      </c>
      <c r="AP74" s="366" t="s">
        <v>7</v>
      </c>
      <c r="AQ74" s="366" t="s">
        <v>7</v>
      </c>
      <c r="AR74" s="366" t="s">
        <v>7</v>
      </c>
      <c r="AS74" s="366" t="s">
        <v>7</v>
      </c>
      <c r="AT74" s="366" t="s">
        <v>7</v>
      </c>
      <c r="AU74" s="366" t="s">
        <v>7</v>
      </c>
      <c r="AV74" s="366" t="s">
        <v>7</v>
      </c>
      <c r="AW74" s="366" t="s">
        <v>7</v>
      </c>
      <c r="AX74" s="366" t="s">
        <v>7</v>
      </c>
      <c r="AY74" s="366" t="s">
        <v>7</v>
      </c>
      <c r="AZ74" s="366" t="s">
        <v>7</v>
      </c>
      <c r="BA74" s="366" t="s">
        <v>7</v>
      </c>
      <c r="BB74" s="366" t="s">
        <v>7</v>
      </c>
      <c r="BC74" s="366" t="s">
        <v>7</v>
      </c>
      <c r="BD74" s="366" t="s">
        <v>7</v>
      </c>
      <c r="BE74" s="366" t="s">
        <v>7</v>
      </c>
      <c r="BF74" s="366" t="s">
        <v>7</v>
      </c>
      <c r="BG74" s="366" t="s">
        <v>7</v>
      </c>
      <c r="BH74" s="366" t="s">
        <v>7</v>
      </c>
      <c r="BI74" s="366" t="s">
        <v>7</v>
      </c>
      <c r="BJ74" s="366" t="s">
        <v>7</v>
      </c>
      <c r="BK74" s="91" t="s">
        <v>7</v>
      </c>
      <c r="BL74" s="121">
        <f t="shared" si="15"/>
        <v>69</v>
      </c>
      <c r="BM74" s="208" t="str">
        <f t="shared" ca="1" si="12"/>
        <v>x</v>
      </c>
      <c r="BO74" s="282" t="str">
        <f>'Task PV @ PT'!D74</f>
        <v>x</v>
      </c>
      <c r="BP74" s="282" t="str">
        <f t="shared" si="10"/>
        <v>x</v>
      </c>
      <c r="BQ74" s="283" t="str">
        <f t="shared" ca="1" si="11"/>
        <v>x</v>
      </c>
      <c r="BR74" s="278" t="str">
        <f t="shared" si="9"/>
        <v>x</v>
      </c>
      <c r="BS74" s="278" t="str">
        <f t="shared" ca="1" si="13"/>
        <v>x</v>
      </c>
      <c r="BT74" s="278" t="str">
        <f t="shared" si="14"/>
        <v>x</v>
      </c>
    </row>
    <row r="75" spans="1:72" ht="13.5" thickBot="1" x14ac:dyDescent="0.25">
      <c r="A75" s="100" t="str">
        <f>'Task PV @ PT'!A75</f>
        <v>Task Identifier</v>
      </c>
      <c r="B75" s="128" t="s">
        <v>7</v>
      </c>
      <c r="C75" s="133" t="s">
        <v>7</v>
      </c>
      <c r="D75" s="366" t="s">
        <v>7</v>
      </c>
      <c r="E75" s="366" t="s">
        <v>7</v>
      </c>
      <c r="F75" s="366" t="s">
        <v>7</v>
      </c>
      <c r="G75" s="366" t="s">
        <v>7</v>
      </c>
      <c r="H75" s="366" t="s">
        <v>7</v>
      </c>
      <c r="I75" s="366" t="s">
        <v>7</v>
      </c>
      <c r="J75" s="366" t="s">
        <v>7</v>
      </c>
      <c r="K75" s="366" t="s">
        <v>7</v>
      </c>
      <c r="L75" s="366" t="s">
        <v>7</v>
      </c>
      <c r="M75" s="366" t="s">
        <v>7</v>
      </c>
      <c r="N75" s="366" t="s">
        <v>7</v>
      </c>
      <c r="O75" s="366" t="s">
        <v>7</v>
      </c>
      <c r="P75" s="366" t="s">
        <v>7</v>
      </c>
      <c r="Q75" s="366" t="s">
        <v>7</v>
      </c>
      <c r="R75" s="366" t="s">
        <v>7</v>
      </c>
      <c r="S75" s="366" t="s">
        <v>7</v>
      </c>
      <c r="T75" s="366" t="s">
        <v>7</v>
      </c>
      <c r="U75" s="366" t="s">
        <v>7</v>
      </c>
      <c r="V75" s="366" t="s">
        <v>7</v>
      </c>
      <c r="W75" s="366" t="s">
        <v>7</v>
      </c>
      <c r="X75" s="366" t="s">
        <v>7</v>
      </c>
      <c r="Y75" s="366" t="s">
        <v>7</v>
      </c>
      <c r="Z75" s="366" t="s">
        <v>7</v>
      </c>
      <c r="AA75" s="366" t="s">
        <v>7</v>
      </c>
      <c r="AB75" s="366" t="s">
        <v>7</v>
      </c>
      <c r="AC75" s="366" t="s">
        <v>7</v>
      </c>
      <c r="AD75" s="366" t="s">
        <v>7</v>
      </c>
      <c r="AE75" s="366" t="s">
        <v>7</v>
      </c>
      <c r="AF75" s="366" t="s">
        <v>7</v>
      </c>
      <c r="AG75" s="366" t="s">
        <v>7</v>
      </c>
      <c r="AH75" s="366" t="s">
        <v>7</v>
      </c>
      <c r="AI75" s="366" t="s">
        <v>7</v>
      </c>
      <c r="AJ75" s="366" t="s">
        <v>7</v>
      </c>
      <c r="AK75" s="366" t="s">
        <v>7</v>
      </c>
      <c r="AL75" s="366" t="s">
        <v>7</v>
      </c>
      <c r="AM75" s="366" t="s">
        <v>7</v>
      </c>
      <c r="AN75" s="366" t="s">
        <v>7</v>
      </c>
      <c r="AO75" s="366" t="s">
        <v>7</v>
      </c>
      <c r="AP75" s="366" t="s">
        <v>7</v>
      </c>
      <c r="AQ75" s="366" t="s">
        <v>7</v>
      </c>
      <c r="AR75" s="366" t="s">
        <v>7</v>
      </c>
      <c r="AS75" s="366" t="s">
        <v>7</v>
      </c>
      <c r="AT75" s="366" t="s">
        <v>7</v>
      </c>
      <c r="AU75" s="366" t="s">
        <v>7</v>
      </c>
      <c r="AV75" s="366" t="s">
        <v>7</v>
      </c>
      <c r="AW75" s="366" t="s">
        <v>7</v>
      </c>
      <c r="AX75" s="366" t="s">
        <v>7</v>
      </c>
      <c r="AY75" s="366" t="s">
        <v>7</v>
      </c>
      <c r="AZ75" s="366" t="s">
        <v>7</v>
      </c>
      <c r="BA75" s="366" t="s">
        <v>7</v>
      </c>
      <c r="BB75" s="366" t="s">
        <v>7</v>
      </c>
      <c r="BC75" s="366" t="s">
        <v>7</v>
      </c>
      <c r="BD75" s="366" t="s">
        <v>7</v>
      </c>
      <c r="BE75" s="366" t="s">
        <v>7</v>
      </c>
      <c r="BF75" s="366" t="s">
        <v>7</v>
      </c>
      <c r="BG75" s="366" t="s">
        <v>7</v>
      </c>
      <c r="BH75" s="366" t="s">
        <v>7</v>
      </c>
      <c r="BI75" s="366" t="s">
        <v>7</v>
      </c>
      <c r="BJ75" s="366" t="s">
        <v>7</v>
      </c>
      <c r="BK75" s="91" t="s">
        <v>7</v>
      </c>
      <c r="BL75" s="121">
        <f t="shared" si="15"/>
        <v>70</v>
      </c>
      <c r="BM75" s="208" t="str">
        <f t="shared" ca="1" si="12"/>
        <v>x</v>
      </c>
      <c r="BO75" s="282" t="str">
        <f>'Task PV @ PT'!D75</f>
        <v>x</v>
      </c>
      <c r="BP75" s="282" t="str">
        <f t="shared" si="10"/>
        <v>x</v>
      </c>
      <c r="BQ75" s="283" t="str">
        <f t="shared" ca="1" si="11"/>
        <v>x</v>
      </c>
      <c r="BR75" s="278" t="str">
        <f t="shared" si="9"/>
        <v>x</v>
      </c>
      <c r="BS75" s="278" t="str">
        <f t="shared" ca="1" si="13"/>
        <v>x</v>
      </c>
      <c r="BT75" s="278" t="str">
        <f t="shared" si="14"/>
        <v>x</v>
      </c>
    </row>
    <row r="76" spans="1:72" ht="13.5" thickBot="1" x14ac:dyDescent="0.25">
      <c r="A76" s="100" t="str">
        <f>'Task PV @ PT'!A76</f>
        <v>Task Identifier</v>
      </c>
      <c r="B76" s="128" t="s">
        <v>7</v>
      </c>
      <c r="C76" s="133" t="s">
        <v>7</v>
      </c>
      <c r="D76" s="366" t="s">
        <v>7</v>
      </c>
      <c r="E76" s="366" t="s">
        <v>7</v>
      </c>
      <c r="F76" s="366" t="s">
        <v>7</v>
      </c>
      <c r="G76" s="366" t="s">
        <v>7</v>
      </c>
      <c r="H76" s="366" t="s">
        <v>7</v>
      </c>
      <c r="I76" s="366" t="s">
        <v>7</v>
      </c>
      <c r="J76" s="366" t="s">
        <v>7</v>
      </c>
      <c r="K76" s="366" t="s">
        <v>7</v>
      </c>
      <c r="L76" s="366" t="s">
        <v>7</v>
      </c>
      <c r="M76" s="366" t="s">
        <v>7</v>
      </c>
      <c r="N76" s="366" t="s">
        <v>7</v>
      </c>
      <c r="O76" s="366" t="s">
        <v>7</v>
      </c>
      <c r="P76" s="366" t="s">
        <v>7</v>
      </c>
      <c r="Q76" s="366" t="s">
        <v>7</v>
      </c>
      <c r="R76" s="366" t="s">
        <v>7</v>
      </c>
      <c r="S76" s="366" t="s">
        <v>7</v>
      </c>
      <c r="T76" s="366" t="s">
        <v>7</v>
      </c>
      <c r="U76" s="366" t="s">
        <v>7</v>
      </c>
      <c r="V76" s="366" t="s">
        <v>7</v>
      </c>
      <c r="W76" s="366" t="s">
        <v>7</v>
      </c>
      <c r="X76" s="366" t="s">
        <v>7</v>
      </c>
      <c r="Y76" s="366" t="s">
        <v>7</v>
      </c>
      <c r="Z76" s="366" t="s">
        <v>7</v>
      </c>
      <c r="AA76" s="366" t="s">
        <v>7</v>
      </c>
      <c r="AB76" s="366" t="s">
        <v>7</v>
      </c>
      <c r="AC76" s="366" t="s">
        <v>7</v>
      </c>
      <c r="AD76" s="366" t="s">
        <v>7</v>
      </c>
      <c r="AE76" s="366" t="s">
        <v>7</v>
      </c>
      <c r="AF76" s="366" t="s">
        <v>7</v>
      </c>
      <c r="AG76" s="366" t="s">
        <v>7</v>
      </c>
      <c r="AH76" s="366" t="s">
        <v>7</v>
      </c>
      <c r="AI76" s="366" t="s">
        <v>7</v>
      </c>
      <c r="AJ76" s="366" t="s">
        <v>7</v>
      </c>
      <c r="AK76" s="366" t="s">
        <v>7</v>
      </c>
      <c r="AL76" s="366" t="s">
        <v>7</v>
      </c>
      <c r="AM76" s="366" t="s">
        <v>7</v>
      </c>
      <c r="AN76" s="366" t="s">
        <v>7</v>
      </c>
      <c r="AO76" s="366" t="s">
        <v>7</v>
      </c>
      <c r="AP76" s="366" t="s">
        <v>7</v>
      </c>
      <c r="AQ76" s="366" t="s">
        <v>7</v>
      </c>
      <c r="AR76" s="366" t="s">
        <v>7</v>
      </c>
      <c r="AS76" s="366" t="s">
        <v>7</v>
      </c>
      <c r="AT76" s="366" t="s">
        <v>7</v>
      </c>
      <c r="AU76" s="366" t="s">
        <v>7</v>
      </c>
      <c r="AV76" s="366" t="s">
        <v>7</v>
      </c>
      <c r="AW76" s="366" t="s">
        <v>7</v>
      </c>
      <c r="AX76" s="366" t="s">
        <v>7</v>
      </c>
      <c r="AY76" s="366" t="s">
        <v>7</v>
      </c>
      <c r="AZ76" s="366" t="s">
        <v>7</v>
      </c>
      <c r="BA76" s="366" t="s">
        <v>7</v>
      </c>
      <c r="BB76" s="366" t="s">
        <v>7</v>
      </c>
      <c r="BC76" s="366" t="s">
        <v>7</v>
      </c>
      <c r="BD76" s="366" t="s">
        <v>7</v>
      </c>
      <c r="BE76" s="366" t="s">
        <v>7</v>
      </c>
      <c r="BF76" s="366" t="s">
        <v>7</v>
      </c>
      <c r="BG76" s="366" t="s">
        <v>7</v>
      </c>
      <c r="BH76" s="366" t="s">
        <v>7</v>
      </c>
      <c r="BI76" s="366" t="s">
        <v>7</v>
      </c>
      <c r="BJ76" s="366" t="s">
        <v>7</v>
      </c>
      <c r="BK76" s="91" t="s">
        <v>7</v>
      </c>
      <c r="BL76" s="121">
        <f t="shared" si="15"/>
        <v>71</v>
      </c>
      <c r="BM76" s="208" t="str">
        <f t="shared" ca="1" si="12"/>
        <v>x</v>
      </c>
      <c r="BO76" s="282" t="str">
        <f>'Task PV @ PT'!D76</f>
        <v>x</v>
      </c>
      <c r="BP76" s="282" t="str">
        <f t="shared" si="10"/>
        <v>x</v>
      </c>
      <c r="BQ76" s="283" t="str">
        <f t="shared" ca="1" si="11"/>
        <v>x</v>
      </c>
      <c r="BR76" s="278" t="str">
        <f t="shared" si="9"/>
        <v>x</v>
      </c>
      <c r="BS76" s="278" t="str">
        <f t="shared" ca="1" si="13"/>
        <v>x</v>
      </c>
      <c r="BT76" s="278" t="str">
        <f t="shared" si="14"/>
        <v>x</v>
      </c>
    </row>
    <row r="77" spans="1:72" ht="13.5" thickBot="1" x14ac:dyDescent="0.25">
      <c r="A77" s="100" t="str">
        <f>'Task PV @ PT'!A77</f>
        <v>Task Identifier</v>
      </c>
      <c r="B77" s="128" t="s">
        <v>7</v>
      </c>
      <c r="C77" s="133" t="s">
        <v>7</v>
      </c>
      <c r="D77" s="366" t="s">
        <v>7</v>
      </c>
      <c r="E77" s="366" t="s">
        <v>7</v>
      </c>
      <c r="F77" s="366" t="s">
        <v>7</v>
      </c>
      <c r="G77" s="366" t="s">
        <v>7</v>
      </c>
      <c r="H77" s="366" t="s">
        <v>7</v>
      </c>
      <c r="I77" s="366" t="s">
        <v>7</v>
      </c>
      <c r="J77" s="366" t="s">
        <v>7</v>
      </c>
      <c r="K77" s="366" t="s">
        <v>7</v>
      </c>
      <c r="L77" s="366" t="s">
        <v>7</v>
      </c>
      <c r="M77" s="366" t="s">
        <v>7</v>
      </c>
      <c r="N77" s="366" t="s">
        <v>7</v>
      </c>
      <c r="O77" s="366" t="s">
        <v>7</v>
      </c>
      <c r="P77" s="366" t="s">
        <v>7</v>
      </c>
      <c r="Q77" s="366" t="s">
        <v>7</v>
      </c>
      <c r="R77" s="366" t="s">
        <v>7</v>
      </c>
      <c r="S77" s="366" t="s">
        <v>7</v>
      </c>
      <c r="T77" s="366" t="s">
        <v>7</v>
      </c>
      <c r="U77" s="366" t="s">
        <v>7</v>
      </c>
      <c r="V77" s="366" t="s">
        <v>7</v>
      </c>
      <c r="W77" s="366" t="s">
        <v>7</v>
      </c>
      <c r="X77" s="366" t="s">
        <v>7</v>
      </c>
      <c r="Y77" s="366" t="s">
        <v>7</v>
      </c>
      <c r="Z77" s="366" t="s">
        <v>7</v>
      </c>
      <c r="AA77" s="366" t="s">
        <v>7</v>
      </c>
      <c r="AB77" s="366" t="s">
        <v>7</v>
      </c>
      <c r="AC77" s="366" t="s">
        <v>7</v>
      </c>
      <c r="AD77" s="366" t="s">
        <v>7</v>
      </c>
      <c r="AE77" s="366" t="s">
        <v>7</v>
      </c>
      <c r="AF77" s="366" t="s">
        <v>7</v>
      </c>
      <c r="AG77" s="366" t="s">
        <v>7</v>
      </c>
      <c r="AH77" s="366" t="s">
        <v>7</v>
      </c>
      <c r="AI77" s="366" t="s">
        <v>7</v>
      </c>
      <c r="AJ77" s="366" t="s">
        <v>7</v>
      </c>
      <c r="AK77" s="366" t="s">
        <v>7</v>
      </c>
      <c r="AL77" s="366" t="s">
        <v>7</v>
      </c>
      <c r="AM77" s="366" t="s">
        <v>7</v>
      </c>
      <c r="AN77" s="366" t="s">
        <v>7</v>
      </c>
      <c r="AO77" s="366" t="s">
        <v>7</v>
      </c>
      <c r="AP77" s="366" t="s">
        <v>7</v>
      </c>
      <c r="AQ77" s="366" t="s">
        <v>7</v>
      </c>
      <c r="AR77" s="366" t="s">
        <v>7</v>
      </c>
      <c r="AS77" s="366" t="s">
        <v>7</v>
      </c>
      <c r="AT77" s="366" t="s">
        <v>7</v>
      </c>
      <c r="AU77" s="366" t="s">
        <v>7</v>
      </c>
      <c r="AV77" s="366" t="s">
        <v>7</v>
      </c>
      <c r="AW77" s="366" t="s">
        <v>7</v>
      </c>
      <c r="AX77" s="366" t="s">
        <v>7</v>
      </c>
      <c r="AY77" s="366" t="s">
        <v>7</v>
      </c>
      <c r="AZ77" s="366" t="s">
        <v>7</v>
      </c>
      <c r="BA77" s="366" t="s">
        <v>7</v>
      </c>
      <c r="BB77" s="366" t="s">
        <v>7</v>
      </c>
      <c r="BC77" s="366" t="s">
        <v>7</v>
      </c>
      <c r="BD77" s="366" t="s">
        <v>7</v>
      </c>
      <c r="BE77" s="366" t="s">
        <v>7</v>
      </c>
      <c r="BF77" s="366" t="s">
        <v>7</v>
      </c>
      <c r="BG77" s="366" t="s">
        <v>7</v>
      </c>
      <c r="BH77" s="366" t="s">
        <v>7</v>
      </c>
      <c r="BI77" s="366" t="s">
        <v>7</v>
      </c>
      <c r="BJ77" s="366" t="s">
        <v>7</v>
      </c>
      <c r="BK77" s="91" t="s">
        <v>7</v>
      </c>
      <c r="BL77" s="121">
        <f t="shared" si="15"/>
        <v>72</v>
      </c>
      <c r="BM77" s="208" t="str">
        <f t="shared" ca="1" si="12"/>
        <v>x</v>
      </c>
      <c r="BO77" s="282" t="str">
        <f>'Task PV @ PT'!D77</f>
        <v>x</v>
      </c>
      <c r="BP77" s="282" t="str">
        <f t="shared" si="10"/>
        <v>x</v>
      </c>
      <c r="BQ77" s="283" t="str">
        <f t="shared" ca="1" si="11"/>
        <v>x</v>
      </c>
      <c r="BR77" s="278" t="str">
        <f t="shared" si="9"/>
        <v>x</v>
      </c>
      <c r="BS77" s="278" t="str">
        <f t="shared" ca="1" si="13"/>
        <v>x</v>
      </c>
      <c r="BT77" s="278" t="str">
        <f t="shared" si="14"/>
        <v>x</v>
      </c>
    </row>
    <row r="78" spans="1:72" ht="13.5" thickBot="1" x14ac:dyDescent="0.25">
      <c r="A78" s="100" t="str">
        <f>'Task PV @ PT'!A78</f>
        <v>Task Identifier</v>
      </c>
      <c r="B78" s="128" t="s">
        <v>7</v>
      </c>
      <c r="C78" s="133" t="s">
        <v>7</v>
      </c>
      <c r="D78" s="366" t="s">
        <v>7</v>
      </c>
      <c r="E78" s="366" t="s">
        <v>7</v>
      </c>
      <c r="F78" s="366" t="s">
        <v>7</v>
      </c>
      <c r="G78" s="366" t="s">
        <v>7</v>
      </c>
      <c r="H78" s="366" t="s">
        <v>7</v>
      </c>
      <c r="I78" s="366" t="s">
        <v>7</v>
      </c>
      <c r="J78" s="366" t="s">
        <v>7</v>
      </c>
      <c r="K78" s="366" t="s">
        <v>7</v>
      </c>
      <c r="L78" s="366" t="s">
        <v>7</v>
      </c>
      <c r="M78" s="366" t="s">
        <v>7</v>
      </c>
      <c r="N78" s="366" t="s">
        <v>7</v>
      </c>
      <c r="O78" s="366" t="s">
        <v>7</v>
      </c>
      <c r="P78" s="366" t="s">
        <v>7</v>
      </c>
      <c r="Q78" s="366" t="s">
        <v>7</v>
      </c>
      <c r="R78" s="366" t="s">
        <v>7</v>
      </c>
      <c r="S78" s="366" t="s">
        <v>7</v>
      </c>
      <c r="T78" s="366" t="s">
        <v>7</v>
      </c>
      <c r="U78" s="366" t="s">
        <v>7</v>
      </c>
      <c r="V78" s="366" t="s">
        <v>7</v>
      </c>
      <c r="W78" s="366" t="s">
        <v>7</v>
      </c>
      <c r="X78" s="366" t="s">
        <v>7</v>
      </c>
      <c r="Y78" s="366" t="s">
        <v>7</v>
      </c>
      <c r="Z78" s="366" t="s">
        <v>7</v>
      </c>
      <c r="AA78" s="366" t="s">
        <v>7</v>
      </c>
      <c r="AB78" s="366" t="s">
        <v>7</v>
      </c>
      <c r="AC78" s="366" t="s">
        <v>7</v>
      </c>
      <c r="AD78" s="366" t="s">
        <v>7</v>
      </c>
      <c r="AE78" s="366" t="s">
        <v>7</v>
      </c>
      <c r="AF78" s="366" t="s">
        <v>7</v>
      </c>
      <c r="AG78" s="366" t="s">
        <v>7</v>
      </c>
      <c r="AH78" s="366" t="s">
        <v>7</v>
      </c>
      <c r="AI78" s="366" t="s">
        <v>7</v>
      </c>
      <c r="AJ78" s="366" t="s">
        <v>7</v>
      </c>
      <c r="AK78" s="366" t="s">
        <v>7</v>
      </c>
      <c r="AL78" s="366" t="s">
        <v>7</v>
      </c>
      <c r="AM78" s="366" t="s">
        <v>7</v>
      </c>
      <c r="AN78" s="366" t="s">
        <v>7</v>
      </c>
      <c r="AO78" s="366" t="s">
        <v>7</v>
      </c>
      <c r="AP78" s="366" t="s">
        <v>7</v>
      </c>
      <c r="AQ78" s="366" t="s">
        <v>7</v>
      </c>
      <c r="AR78" s="366" t="s">
        <v>7</v>
      </c>
      <c r="AS78" s="366" t="s">
        <v>7</v>
      </c>
      <c r="AT78" s="366" t="s">
        <v>7</v>
      </c>
      <c r="AU78" s="366" t="s">
        <v>7</v>
      </c>
      <c r="AV78" s="366" t="s">
        <v>7</v>
      </c>
      <c r="AW78" s="366" t="s">
        <v>7</v>
      </c>
      <c r="AX78" s="366" t="s">
        <v>7</v>
      </c>
      <c r="AY78" s="366" t="s">
        <v>7</v>
      </c>
      <c r="AZ78" s="366" t="s">
        <v>7</v>
      </c>
      <c r="BA78" s="366" t="s">
        <v>7</v>
      </c>
      <c r="BB78" s="366" t="s">
        <v>7</v>
      </c>
      <c r="BC78" s="366" t="s">
        <v>7</v>
      </c>
      <c r="BD78" s="366" t="s">
        <v>7</v>
      </c>
      <c r="BE78" s="366" t="s">
        <v>7</v>
      </c>
      <c r="BF78" s="366" t="s">
        <v>7</v>
      </c>
      <c r="BG78" s="366" t="s">
        <v>7</v>
      </c>
      <c r="BH78" s="366" t="s">
        <v>7</v>
      </c>
      <c r="BI78" s="366" t="s">
        <v>7</v>
      </c>
      <c r="BJ78" s="366" t="s">
        <v>7</v>
      </c>
      <c r="BK78" s="91" t="s">
        <v>7</v>
      </c>
      <c r="BL78" s="121">
        <f t="shared" si="15"/>
        <v>73</v>
      </c>
      <c r="BM78" s="208" t="str">
        <f t="shared" ca="1" si="12"/>
        <v>x</v>
      </c>
      <c r="BO78" s="282" t="str">
        <f>'Task PV @ PT'!D78</f>
        <v>x</v>
      </c>
      <c r="BP78" s="282" t="str">
        <f t="shared" si="10"/>
        <v>x</v>
      </c>
      <c r="BQ78" s="283" t="str">
        <f t="shared" ca="1" si="11"/>
        <v>x</v>
      </c>
      <c r="BR78" s="278" t="str">
        <f t="shared" si="9"/>
        <v>x</v>
      </c>
      <c r="BS78" s="278" t="str">
        <f t="shared" ca="1" si="13"/>
        <v>x</v>
      </c>
      <c r="BT78" s="278" t="str">
        <f t="shared" si="14"/>
        <v>x</v>
      </c>
    </row>
    <row r="79" spans="1:72" ht="13.5" thickBot="1" x14ac:dyDescent="0.25">
      <c r="A79" s="100" t="str">
        <f>'Task PV @ PT'!A79</f>
        <v>Task Identifier</v>
      </c>
      <c r="B79" s="128" t="s">
        <v>7</v>
      </c>
      <c r="C79" s="133" t="s">
        <v>7</v>
      </c>
      <c r="D79" s="366" t="s">
        <v>7</v>
      </c>
      <c r="E79" s="366" t="s">
        <v>7</v>
      </c>
      <c r="F79" s="366" t="s">
        <v>7</v>
      </c>
      <c r="G79" s="366" t="s">
        <v>7</v>
      </c>
      <c r="H79" s="366" t="s">
        <v>7</v>
      </c>
      <c r="I79" s="366" t="s">
        <v>7</v>
      </c>
      <c r="J79" s="366" t="s">
        <v>7</v>
      </c>
      <c r="K79" s="366" t="s">
        <v>7</v>
      </c>
      <c r="L79" s="366" t="s">
        <v>7</v>
      </c>
      <c r="M79" s="366" t="s">
        <v>7</v>
      </c>
      <c r="N79" s="366" t="s">
        <v>7</v>
      </c>
      <c r="O79" s="366" t="s">
        <v>7</v>
      </c>
      <c r="P79" s="366" t="s">
        <v>7</v>
      </c>
      <c r="Q79" s="366" t="s">
        <v>7</v>
      </c>
      <c r="R79" s="366" t="s">
        <v>7</v>
      </c>
      <c r="S79" s="366" t="s">
        <v>7</v>
      </c>
      <c r="T79" s="366" t="s">
        <v>7</v>
      </c>
      <c r="U79" s="366" t="s">
        <v>7</v>
      </c>
      <c r="V79" s="366" t="s">
        <v>7</v>
      </c>
      <c r="W79" s="366" t="s">
        <v>7</v>
      </c>
      <c r="X79" s="366" t="s">
        <v>7</v>
      </c>
      <c r="Y79" s="366" t="s">
        <v>7</v>
      </c>
      <c r="Z79" s="366" t="s">
        <v>7</v>
      </c>
      <c r="AA79" s="366" t="s">
        <v>7</v>
      </c>
      <c r="AB79" s="366" t="s">
        <v>7</v>
      </c>
      <c r="AC79" s="366" t="s">
        <v>7</v>
      </c>
      <c r="AD79" s="366" t="s">
        <v>7</v>
      </c>
      <c r="AE79" s="366" t="s">
        <v>7</v>
      </c>
      <c r="AF79" s="366" t="s">
        <v>7</v>
      </c>
      <c r="AG79" s="366" t="s">
        <v>7</v>
      </c>
      <c r="AH79" s="366" t="s">
        <v>7</v>
      </c>
      <c r="AI79" s="366" t="s">
        <v>7</v>
      </c>
      <c r="AJ79" s="366" t="s">
        <v>7</v>
      </c>
      <c r="AK79" s="366" t="s">
        <v>7</v>
      </c>
      <c r="AL79" s="366" t="s">
        <v>7</v>
      </c>
      <c r="AM79" s="366" t="s">
        <v>7</v>
      </c>
      <c r="AN79" s="366" t="s">
        <v>7</v>
      </c>
      <c r="AO79" s="366" t="s">
        <v>7</v>
      </c>
      <c r="AP79" s="366" t="s">
        <v>7</v>
      </c>
      <c r="AQ79" s="366" t="s">
        <v>7</v>
      </c>
      <c r="AR79" s="366" t="s">
        <v>7</v>
      </c>
      <c r="AS79" s="366" t="s">
        <v>7</v>
      </c>
      <c r="AT79" s="366" t="s">
        <v>7</v>
      </c>
      <c r="AU79" s="366" t="s">
        <v>7</v>
      </c>
      <c r="AV79" s="366" t="s">
        <v>7</v>
      </c>
      <c r="AW79" s="366" t="s">
        <v>7</v>
      </c>
      <c r="AX79" s="366" t="s">
        <v>7</v>
      </c>
      <c r="AY79" s="366" t="s">
        <v>7</v>
      </c>
      <c r="AZ79" s="366" t="s">
        <v>7</v>
      </c>
      <c r="BA79" s="366" t="s">
        <v>7</v>
      </c>
      <c r="BB79" s="366" t="s">
        <v>7</v>
      </c>
      <c r="BC79" s="366" t="s">
        <v>7</v>
      </c>
      <c r="BD79" s="366" t="s">
        <v>7</v>
      </c>
      <c r="BE79" s="366" t="s">
        <v>7</v>
      </c>
      <c r="BF79" s="366" t="s">
        <v>7</v>
      </c>
      <c r="BG79" s="366" t="s">
        <v>7</v>
      </c>
      <c r="BH79" s="366" t="s">
        <v>7</v>
      </c>
      <c r="BI79" s="366" t="s">
        <v>7</v>
      </c>
      <c r="BJ79" s="366" t="s">
        <v>7</v>
      </c>
      <c r="BK79" s="91" t="s">
        <v>7</v>
      </c>
      <c r="BL79" s="121">
        <f t="shared" si="15"/>
        <v>74</v>
      </c>
      <c r="BM79" s="208" t="str">
        <f t="shared" ca="1" si="12"/>
        <v>x</v>
      </c>
      <c r="BO79" s="282" t="str">
        <f>'Task PV @ PT'!D79</f>
        <v>x</v>
      </c>
      <c r="BP79" s="282" t="str">
        <f t="shared" si="10"/>
        <v>x</v>
      </c>
      <c r="BQ79" s="283" t="str">
        <f t="shared" ca="1" si="11"/>
        <v>x</v>
      </c>
      <c r="BR79" s="278" t="str">
        <f t="shared" ref="BR79:BR142" si="16">IF(COUNT(D79:BK79) = 0, "x", COUNT(D79:BK79) - COUNTIF(D79:BK79,MAX(D79:BK79)) + 1)</f>
        <v>x</v>
      </c>
      <c r="BS79" s="278" t="str">
        <f t="shared" ca="1" si="13"/>
        <v>x</v>
      </c>
      <c r="BT79" s="278" t="str">
        <f t="shared" si="14"/>
        <v>x</v>
      </c>
    </row>
    <row r="80" spans="1:72" ht="13.5" thickBot="1" x14ac:dyDescent="0.25">
      <c r="A80" s="100" t="str">
        <f>'Task PV @ PT'!A80</f>
        <v>Task Identifier</v>
      </c>
      <c r="B80" s="128" t="s">
        <v>7</v>
      </c>
      <c r="C80" s="133" t="s">
        <v>7</v>
      </c>
      <c r="D80" s="366" t="s">
        <v>7</v>
      </c>
      <c r="E80" s="366" t="s">
        <v>7</v>
      </c>
      <c r="F80" s="366" t="s">
        <v>7</v>
      </c>
      <c r="G80" s="366" t="s">
        <v>7</v>
      </c>
      <c r="H80" s="366" t="s">
        <v>7</v>
      </c>
      <c r="I80" s="366" t="s">
        <v>7</v>
      </c>
      <c r="J80" s="366" t="s">
        <v>7</v>
      </c>
      <c r="K80" s="366" t="s">
        <v>7</v>
      </c>
      <c r="L80" s="366" t="s">
        <v>7</v>
      </c>
      <c r="M80" s="366" t="s">
        <v>7</v>
      </c>
      <c r="N80" s="366" t="s">
        <v>7</v>
      </c>
      <c r="O80" s="366" t="s">
        <v>7</v>
      </c>
      <c r="P80" s="366" t="s">
        <v>7</v>
      </c>
      <c r="Q80" s="366" t="s">
        <v>7</v>
      </c>
      <c r="R80" s="366" t="s">
        <v>7</v>
      </c>
      <c r="S80" s="366" t="s">
        <v>7</v>
      </c>
      <c r="T80" s="366" t="s">
        <v>7</v>
      </c>
      <c r="U80" s="366" t="s">
        <v>7</v>
      </c>
      <c r="V80" s="366" t="s">
        <v>7</v>
      </c>
      <c r="W80" s="366" t="s">
        <v>7</v>
      </c>
      <c r="X80" s="366" t="s">
        <v>7</v>
      </c>
      <c r="Y80" s="366" t="s">
        <v>7</v>
      </c>
      <c r="Z80" s="366" t="s">
        <v>7</v>
      </c>
      <c r="AA80" s="366" t="s">
        <v>7</v>
      </c>
      <c r="AB80" s="366" t="s">
        <v>7</v>
      </c>
      <c r="AC80" s="366" t="s">
        <v>7</v>
      </c>
      <c r="AD80" s="366" t="s">
        <v>7</v>
      </c>
      <c r="AE80" s="366" t="s">
        <v>7</v>
      </c>
      <c r="AF80" s="366" t="s">
        <v>7</v>
      </c>
      <c r="AG80" s="366" t="s">
        <v>7</v>
      </c>
      <c r="AH80" s="366" t="s">
        <v>7</v>
      </c>
      <c r="AI80" s="366" t="s">
        <v>7</v>
      </c>
      <c r="AJ80" s="366" t="s">
        <v>7</v>
      </c>
      <c r="AK80" s="366" t="s">
        <v>7</v>
      </c>
      <c r="AL80" s="366" t="s">
        <v>7</v>
      </c>
      <c r="AM80" s="366" t="s">
        <v>7</v>
      </c>
      <c r="AN80" s="366" t="s">
        <v>7</v>
      </c>
      <c r="AO80" s="366" t="s">
        <v>7</v>
      </c>
      <c r="AP80" s="366" t="s">
        <v>7</v>
      </c>
      <c r="AQ80" s="366" t="s">
        <v>7</v>
      </c>
      <c r="AR80" s="366" t="s">
        <v>7</v>
      </c>
      <c r="AS80" s="366" t="s">
        <v>7</v>
      </c>
      <c r="AT80" s="366" t="s">
        <v>7</v>
      </c>
      <c r="AU80" s="366" t="s">
        <v>7</v>
      </c>
      <c r="AV80" s="366" t="s">
        <v>7</v>
      </c>
      <c r="AW80" s="366" t="s">
        <v>7</v>
      </c>
      <c r="AX80" s="366" t="s">
        <v>7</v>
      </c>
      <c r="AY80" s="366" t="s">
        <v>7</v>
      </c>
      <c r="AZ80" s="366" t="s">
        <v>7</v>
      </c>
      <c r="BA80" s="366" t="s">
        <v>7</v>
      </c>
      <c r="BB80" s="366" t="s">
        <v>7</v>
      </c>
      <c r="BC80" s="366" t="s">
        <v>7</v>
      </c>
      <c r="BD80" s="366" t="s">
        <v>7</v>
      </c>
      <c r="BE80" s="366" t="s">
        <v>7</v>
      </c>
      <c r="BF80" s="366" t="s">
        <v>7</v>
      </c>
      <c r="BG80" s="366" t="s">
        <v>7</v>
      </c>
      <c r="BH80" s="366" t="s">
        <v>7</v>
      </c>
      <c r="BI80" s="366" t="s">
        <v>7</v>
      </c>
      <c r="BJ80" s="366" t="s">
        <v>7</v>
      </c>
      <c r="BK80" s="91" t="s">
        <v>7</v>
      </c>
      <c r="BL80" s="121">
        <f t="shared" si="15"/>
        <v>75</v>
      </c>
      <c r="BM80" s="208" t="str">
        <f t="shared" ca="1" si="12"/>
        <v>x</v>
      </c>
      <c r="BO80" s="282" t="str">
        <f>'Task PV @ PT'!D80</f>
        <v>x</v>
      </c>
      <c r="BP80" s="282" t="str">
        <f t="shared" si="10"/>
        <v>x</v>
      </c>
      <c r="BQ80" s="283" t="str">
        <f t="shared" ca="1" si="11"/>
        <v>x</v>
      </c>
      <c r="BR80" s="278" t="str">
        <f t="shared" si="16"/>
        <v>x</v>
      </c>
      <c r="BS80" s="278" t="str">
        <f t="shared" ca="1" si="13"/>
        <v>x</v>
      </c>
      <c r="BT80" s="278" t="str">
        <f t="shared" si="14"/>
        <v>x</v>
      </c>
    </row>
    <row r="81" spans="1:72" ht="13.5" thickBot="1" x14ac:dyDescent="0.25">
      <c r="A81" s="100" t="str">
        <f>'Task PV @ PT'!A81</f>
        <v>Task Identifier</v>
      </c>
      <c r="B81" s="128" t="s">
        <v>7</v>
      </c>
      <c r="C81" s="133" t="s">
        <v>7</v>
      </c>
      <c r="D81" s="366" t="s">
        <v>7</v>
      </c>
      <c r="E81" s="366" t="s">
        <v>7</v>
      </c>
      <c r="F81" s="366" t="s">
        <v>7</v>
      </c>
      <c r="G81" s="366" t="s">
        <v>7</v>
      </c>
      <c r="H81" s="366" t="s">
        <v>7</v>
      </c>
      <c r="I81" s="366" t="s">
        <v>7</v>
      </c>
      <c r="J81" s="366" t="s">
        <v>7</v>
      </c>
      <c r="K81" s="366" t="s">
        <v>7</v>
      </c>
      <c r="L81" s="366" t="s">
        <v>7</v>
      </c>
      <c r="M81" s="366" t="s">
        <v>7</v>
      </c>
      <c r="N81" s="366" t="s">
        <v>7</v>
      </c>
      <c r="O81" s="366" t="s">
        <v>7</v>
      </c>
      <c r="P81" s="366" t="s">
        <v>7</v>
      </c>
      <c r="Q81" s="366" t="s">
        <v>7</v>
      </c>
      <c r="R81" s="366" t="s">
        <v>7</v>
      </c>
      <c r="S81" s="366" t="s">
        <v>7</v>
      </c>
      <c r="T81" s="366" t="s">
        <v>7</v>
      </c>
      <c r="U81" s="366" t="s">
        <v>7</v>
      </c>
      <c r="V81" s="366" t="s">
        <v>7</v>
      </c>
      <c r="W81" s="366" t="s">
        <v>7</v>
      </c>
      <c r="X81" s="366" t="s">
        <v>7</v>
      </c>
      <c r="Y81" s="366" t="s">
        <v>7</v>
      </c>
      <c r="Z81" s="366" t="s">
        <v>7</v>
      </c>
      <c r="AA81" s="366" t="s">
        <v>7</v>
      </c>
      <c r="AB81" s="366" t="s">
        <v>7</v>
      </c>
      <c r="AC81" s="366" t="s">
        <v>7</v>
      </c>
      <c r="AD81" s="366" t="s">
        <v>7</v>
      </c>
      <c r="AE81" s="366" t="s">
        <v>7</v>
      </c>
      <c r="AF81" s="366" t="s">
        <v>7</v>
      </c>
      <c r="AG81" s="366" t="s">
        <v>7</v>
      </c>
      <c r="AH81" s="366" t="s">
        <v>7</v>
      </c>
      <c r="AI81" s="366" t="s">
        <v>7</v>
      </c>
      <c r="AJ81" s="366" t="s">
        <v>7</v>
      </c>
      <c r="AK81" s="366" t="s">
        <v>7</v>
      </c>
      <c r="AL81" s="366" t="s">
        <v>7</v>
      </c>
      <c r="AM81" s="366" t="s">
        <v>7</v>
      </c>
      <c r="AN81" s="366" t="s">
        <v>7</v>
      </c>
      <c r="AO81" s="366" t="s">
        <v>7</v>
      </c>
      <c r="AP81" s="366" t="s">
        <v>7</v>
      </c>
      <c r="AQ81" s="366" t="s">
        <v>7</v>
      </c>
      <c r="AR81" s="366" t="s">
        <v>7</v>
      </c>
      <c r="AS81" s="366" t="s">
        <v>7</v>
      </c>
      <c r="AT81" s="366" t="s">
        <v>7</v>
      </c>
      <c r="AU81" s="366" t="s">
        <v>7</v>
      </c>
      <c r="AV81" s="366" t="s">
        <v>7</v>
      </c>
      <c r="AW81" s="366" t="s">
        <v>7</v>
      </c>
      <c r="AX81" s="366" t="s">
        <v>7</v>
      </c>
      <c r="AY81" s="366" t="s">
        <v>7</v>
      </c>
      <c r="AZ81" s="366" t="s">
        <v>7</v>
      </c>
      <c r="BA81" s="366" t="s">
        <v>7</v>
      </c>
      <c r="BB81" s="366" t="s">
        <v>7</v>
      </c>
      <c r="BC81" s="366" t="s">
        <v>7</v>
      </c>
      <c r="BD81" s="366" t="s">
        <v>7</v>
      </c>
      <c r="BE81" s="366" t="s">
        <v>7</v>
      </c>
      <c r="BF81" s="366" t="s">
        <v>7</v>
      </c>
      <c r="BG81" s="366" t="s">
        <v>7</v>
      </c>
      <c r="BH81" s="366" t="s">
        <v>7</v>
      </c>
      <c r="BI81" s="366" t="s">
        <v>7</v>
      </c>
      <c r="BJ81" s="366" t="s">
        <v>7</v>
      </c>
      <c r="BK81" s="91" t="s">
        <v>7</v>
      </c>
      <c r="BL81" s="121">
        <f t="shared" si="15"/>
        <v>76</v>
      </c>
      <c r="BM81" s="208" t="str">
        <f t="shared" ca="1" si="12"/>
        <v>x</v>
      </c>
      <c r="BO81" s="282" t="str">
        <f>'Task PV @ PT'!D81</f>
        <v>x</v>
      </c>
      <c r="BP81" s="282" t="str">
        <f t="shared" si="10"/>
        <v>x</v>
      </c>
      <c r="BQ81" s="283" t="str">
        <f t="shared" ca="1" si="11"/>
        <v>x</v>
      </c>
      <c r="BR81" s="278" t="str">
        <f t="shared" si="16"/>
        <v>x</v>
      </c>
      <c r="BS81" s="278" t="str">
        <f t="shared" ca="1" si="13"/>
        <v>x</v>
      </c>
      <c r="BT81" s="278" t="str">
        <f t="shared" si="14"/>
        <v>x</v>
      </c>
    </row>
    <row r="82" spans="1:72" ht="13.5" thickBot="1" x14ac:dyDescent="0.25">
      <c r="A82" s="100" t="str">
        <f>'Task PV @ PT'!A82</f>
        <v>Task Identifier</v>
      </c>
      <c r="B82" s="128" t="s">
        <v>7</v>
      </c>
      <c r="C82" s="133" t="s">
        <v>7</v>
      </c>
      <c r="D82" s="366" t="s">
        <v>7</v>
      </c>
      <c r="E82" s="366" t="s">
        <v>7</v>
      </c>
      <c r="F82" s="366" t="s">
        <v>7</v>
      </c>
      <c r="G82" s="366" t="s">
        <v>7</v>
      </c>
      <c r="H82" s="366" t="s">
        <v>7</v>
      </c>
      <c r="I82" s="366" t="s">
        <v>7</v>
      </c>
      <c r="J82" s="366" t="s">
        <v>7</v>
      </c>
      <c r="K82" s="366" t="s">
        <v>7</v>
      </c>
      <c r="L82" s="366" t="s">
        <v>7</v>
      </c>
      <c r="M82" s="366" t="s">
        <v>7</v>
      </c>
      <c r="N82" s="366" t="s">
        <v>7</v>
      </c>
      <c r="O82" s="366" t="s">
        <v>7</v>
      </c>
      <c r="P82" s="366" t="s">
        <v>7</v>
      </c>
      <c r="Q82" s="366" t="s">
        <v>7</v>
      </c>
      <c r="R82" s="366" t="s">
        <v>7</v>
      </c>
      <c r="S82" s="366" t="s">
        <v>7</v>
      </c>
      <c r="T82" s="366" t="s">
        <v>7</v>
      </c>
      <c r="U82" s="366" t="s">
        <v>7</v>
      </c>
      <c r="V82" s="366" t="s">
        <v>7</v>
      </c>
      <c r="W82" s="366" t="s">
        <v>7</v>
      </c>
      <c r="X82" s="366" t="s">
        <v>7</v>
      </c>
      <c r="Y82" s="366" t="s">
        <v>7</v>
      </c>
      <c r="Z82" s="366" t="s">
        <v>7</v>
      </c>
      <c r="AA82" s="366" t="s">
        <v>7</v>
      </c>
      <c r="AB82" s="366" t="s">
        <v>7</v>
      </c>
      <c r="AC82" s="366" t="s">
        <v>7</v>
      </c>
      <c r="AD82" s="366" t="s">
        <v>7</v>
      </c>
      <c r="AE82" s="366" t="s">
        <v>7</v>
      </c>
      <c r="AF82" s="366" t="s">
        <v>7</v>
      </c>
      <c r="AG82" s="366" t="s">
        <v>7</v>
      </c>
      <c r="AH82" s="366" t="s">
        <v>7</v>
      </c>
      <c r="AI82" s="366" t="s">
        <v>7</v>
      </c>
      <c r="AJ82" s="366" t="s">
        <v>7</v>
      </c>
      <c r="AK82" s="366" t="s">
        <v>7</v>
      </c>
      <c r="AL82" s="366" t="s">
        <v>7</v>
      </c>
      <c r="AM82" s="366" t="s">
        <v>7</v>
      </c>
      <c r="AN82" s="366" t="s">
        <v>7</v>
      </c>
      <c r="AO82" s="366" t="s">
        <v>7</v>
      </c>
      <c r="AP82" s="366" t="s">
        <v>7</v>
      </c>
      <c r="AQ82" s="366" t="s">
        <v>7</v>
      </c>
      <c r="AR82" s="366" t="s">
        <v>7</v>
      </c>
      <c r="AS82" s="366" t="s">
        <v>7</v>
      </c>
      <c r="AT82" s="366" t="s">
        <v>7</v>
      </c>
      <c r="AU82" s="366" t="s">
        <v>7</v>
      </c>
      <c r="AV82" s="366" t="s">
        <v>7</v>
      </c>
      <c r="AW82" s="366" t="s">
        <v>7</v>
      </c>
      <c r="AX82" s="366" t="s">
        <v>7</v>
      </c>
      <c r="AY82" s="366" t="s">
        <v>7</v>
      </c>
      <c r="AZ82" s="366" t="s">
        <v>7</v>
      </c>
      <c r="BA82" s="366" t="s">
        <v>7</v>
      </c>
      <c r="BB82" s="366" t="s">
        <v>7</v>
      </c>
      <c r="BC82" s="366" t="s">
        <v>7</v>
      </c>
      <c r="BD82" s="366" t="s">
        <v>7</v>
      </c>
      <c r="BE82" s="366" t="s">
        <v>7</v>
      </c>
      <c r="BF82" s="366" t="s">
        <v>7</v>
      </c>
      <c r="BG82" s="366" t="s">
        <v>7</v>
      </c>
      <c r="BH82" s="366" t="s">
        <v>7</v>
      </c>
      <c r="BI82" s="366" t="s">
        <v>7</v>
      </c>
      <c r="BJ82" s="366" t="s">
        <v>7</v>
      </c>
      <c r="BK82" s="91" t="s">
        <v>7</v>
      </c>
      <c r="BL82" s="121">
        <f t="shared" si="15"/>
        <v>77</v>
      </c>
      <c r="BM82" s="208" t="str">
        <f t="shared" ca="1" si="12"/>
        <v>x</v>
      </c>
      <c r="BO82" s="282" t="str">
        <f>'Task PV @ PT'!D82</f>
        <v>x</v>
      </c>
      <c r="BP82" s="282" t="str">
        <f t="shared" si="10"/>
        <v>x</v>
      </c>
      <c r="BQ82" s="283" t="str">
        <f t="shared" ca="1" si="11"/>
        <v>x</v>
      </c>
      <c r="BR82" s="278" t="str">
        <f t="shared" si="16"/>
        <v>x</v>
      </c>
      <c r="BS82" s="278" t="str">
        <f t="shared" ca="1" si="13"/>
        <v>x</v>
      </c>
      <c r="BT82" s="278" t="str">
        <f t="shared" si="14"/>
        <v>x</v>
      </c>
    </row>
    <row r="83" spans="1:72" ht="13.5" thickBot="1" x14ac:dyDescent="0.25">
      <c r="A83" s="100" t="str">
        <f>'Task PV @ PT'!A83</f>
        <v>Task Identifier</v>
      </c>
      <c r="B83" s="128" t="s">
        <v>7</v>
      </c>
      <c r="C83" s="133" t="s">
        <v>7</v>
      </c>
      <c r="D83" s="366" t="s">
        <v>7</v>
      </c>
      <c r="E83" s="366" t="s">
        <v>7</v>
      </c>
      <c r="F83" s="366" t="s">
        <v>7</v>
      </c>
      <c r="G83" s="366" t="s">
        <v>7</v>
      </c>
      <c r="H83" s="366" t="s">
        <v>7</v>
      </c>
      <c r="I83" s="366" t="s">
        <v>7</v>
      </c>
      <c r="J83" s="366" t="s">
        <v>7</v>
      </c>
      <c r="K83" s="366" t="s">
        <v>7</v>
      </c>
      <c r="L83" s="366" t="s">
        <v>7</v>
      </c>
      <c r="M83" s="366" t="s">
        <v>7</v>
      </c>
      <c r="N83" s="366" t="s">
        <v>7</v>
      </c>
      <c r="O83" s="366" t="s">
        <v>7</v>
      </c>
      <c r="P83" s="366" t="s">
        <v>7</v>
      </c>
      <c r="Q83" s="366" t="s">
        <v>7</v>
      </c>
      <c r="R83" s="366" t="s">
        <v>7</v>
      </c>
      <c r="S83" s="366" t="s">
        <v>7</v>
      </c>
      <c r="T83" s="366" t="s">
        <v>7</v>
      </c>
      <c r="U83" s="366" t="s">
        <v>7</v>
      </c>
      <c r="V83" s="366" t="s">
        <v>7</v>
      </c>
      <c r="W83" s="366" t="s">
        <v>7</v>
      </c>
      <c r="X83" s="366" t="s">
        <v>7</v>
      </c>
      <c r="Y83" s="366" t="s">
        <v>7</v>
      </c>
      <c r="Z83" s="366" t="s">
        <v>7</v>
      </c>
      <c r="AA83" s="366" t="s">
        <v>7</v>
      </c>
      <c r="AB83" s="366" t="s">
        <v>7</v>
      </c>
      <c r="AC83" s="366" t="s">
        <v>7</v>
      </c>
      <c r="AD83" s="366" t="s">
        <v>7</v>
      </c>
      <c r="AE83" s="366" t="s">
        <v>7</v>
      </c>
      <c r="AF83" s="366" t="s">
        <v>7</v>
      </c>
      <c r="AG83" s="366" t="s">
        <v>7</v>
      </c>
      <c r="AH83" s="366" t="s">
        <v>7</v>
      </c>
      <c r="AI83" s="366" t="s">
        <v>7</v>
      </c>
      <c r="AJ83" s="366" t="s">
        <v>7</v>
      </c>
      <c r="AK83" s="366" t="s">
        <v>7</v>
      </c>
      <c r="AL83" s="366" t="s">
        <v>7</v>
      </c>
      <c r="AM83" s="366" t="s">
        <v>7</v>
      </c>
      <c r="AN83" s="366" t="s">
        <v>7</v>
      </c>
      <c r="AO83" s="366" t="s">
        <v>7</v>
      </c>
      <c r="AP83" s="366" t="s">
        <v>7</v>
      </c>
      <c r="AQ83" s="366" t="s">
        <v>7</v>
      </c>
      <c r="AR83" s="366" t="s">
        <v>7</v>
      </c>
      <c r="AS83" s="366" t="s">
        <v>7</v>
      </c>
      <c r="AT83" s="366" t="s">
        <v>7</v>
      </c>
      <c r="AU83" s="366" t="s">
        <v>7</v>
      </c>
      <c r="AV83" s="366" t="s">
        <v>7</v>
      </c>
      <c r="AW83" s="366" t="s">
        <v>7</v>
      </c>
      <c r="AX83" s="366" t="s">
        <v>7</v>
      </c>
      <c r="AY83" s="366" t="s">
        <v>7</v>
      </c>
      <c r="AZ83" s="366" t="s">
        <v>7</v>
      </c>
      <c r="BA83" s="366" t="s">
        <v>7</v>
      </c>
      <c r="BB83" s="366" t="s">
        <v>7</v>
      </c>
      <c r="BC83" s="366" t="s">
        <v>7</v>
      </c>
      <c r="BD83" s="366" t="s">
        <v>7</v>
      </c>
      <c r="BE83" s="366" t="s">
        <v>7</v>
      </c>
      <c r="BF83" s="366" t="s">
        <v>7</v>
      </c>
      <c r="BG83" s="366" t="s">
        <v>7</v>
      </c>
      <c r="BH83" s="366" t="s">
        <v>7</v>
      </c>
      <c r="BI83" s="366" t="s">
        <v>7</v>
      </c>
      <c r="BJ83" s="366" t="s">
        <v>7</v>
      </c>
      <c r="BK83" s="91" t="s">
        <v>7</v>
      </c>
      <c r="BL83" s="121">
        <f t="shared" si="15"/>
        <v>78</v>
      </c>
      <c r="BM83" s="208" t="str">
        <f t="shared" ca="1" si="12"/>
        <v>x</v>
      </c>
      <c r="BO83" s="282" t="str">
        <f>'Task PV @ PT'!D83</f>
        <v>x</v>
      </c>
      <c r="BP83" s="282" t="str">
        <f t="shared" si="10"/>
        <v>x</v>
      </c>
      <c r="BQ83" s="283" t="str">
        <f t="shared" ca="1" si="11"/>
        <v>x</v>
      </c>
      <c r="BR83" s="278" t="str">
        <f t="shared" si="16"/>
        <v>x</v>
      </c>
      <c r="BS83" s="278" t="str">
        <f t="shared" ca="1" si="13"/>
        <v>x</v>
      </c>
      <c r="BT83" s="278" t="str">
        <f t="shared" si="14"/>
        <v>x</v>
      </c>
    </row>
    <row r="84" spans="1:72" ht="13.5" thickBot="1" x14ac:dyDescent="0.25">
      <c r="A84" s="100" t="str">
        <f>'Task PV @ PT'!A84</f>
        <v>Task Identifier</v>
      </c>
      <c r="B84" s="128" t="s">
        <v>7</v>
      </c>
      <c r="C84" s="133" t="s">
        <v>7</v>
      </c>
      <c r="D84" s="366" t="s">
        <v>7</v>
      </c>
      <c r="E84" s="366" t="s">
        <v>7</v>
      </c>
      <c r="F84" s="366" t="s">
        <v>7</v>
      </c>
      <c r="G84" s="366" t="s">
        <v>7</v>
      </c>
      <c r="H84" s="366" t="s">
        <v>7</v>
      </c>
      <c r="I84" s="366" t="s">
        <v>7</v>
      </c>
      <c r="J84" s="366" t="s">
        <v>7</v>
      </c>
      <c r="K84" s="366" t="s">
        <v>7</v>
      </c>
      <c r="L84" s="366" t="s">
        <v>7</v>
      </c>
      <c r="M84" s="366" t="s">
        <v>7</v>
      </c>
      <c r="N84" s="366" t="s">
        <v>7</v>
      </c>
      <c r="O84" s="366" t="s">
        <v>7</v>
      </c>
      <c r="P84" s="366" t="s">
        <v>7</v>
      </c>
      <c r="Q84" s="366" t="s">
        <v>7</v>
      </c>
      <c r="R84" s="366" t="s">
        <v>7</v>
      </c>
      <c r="S84" s="366" t="s">
        <v>7</v>
      </c>
      <c r="T84" s="366" t="s">
        <v>7</v>
      </c>
      <c r="U84" s="366" t="s">
        <v>7</v>
      </c>
      <c r="V84" s="366" t="s">
        <v>7</v>
      </c>
      <c r="W84" s="366" t="s">
        <v>7</v>
      </c>
      <c r="X84" s="366" t="s">
        <v>7</v>
      </c>
      <c r="Y84" s="366" t="s">
        <v>7</v>
      </c>
      <c r="Z84" s="366" t="s">
        <v>7</v>
      </c>
      <c r="AA84" s="366" t="s">
        <v>7</v>
      </c>
      <c r="AB84" s="366" t="s">
        <v>7</v>
      </c>
      <c r="AC84" s="366" t="s">
        <v>7</v>
      </c>
      <c r="AD84" s="366" t="s">
        <v>7</v>
      </c>
      <c r="AE84" s="366" t="s">
        <v>7</v>
      </c>
      <c r="AF84" s="366" t="s">
        <v>7</v>
      </c>
      <c r="AG84" s="366" t="s">
        <v>7</v>
      </c>
      <c r="AH84" s="366" t="s">
        <v>7</v>
      </c>
      <c r="AI84" s="366" t="s">
        <v>7</v>
      </c>
      <c r="AJ84" s="366" t="s">
        <v>7</v>
      </c>
      <c r="AK84" s="366" t="s">
        <v>7</v>
      </c>
      <c r="AL84" s="366" t="s">
        <v>7</v>
      </c>
      <c r="AM84" s="366" t="s">
        <v>7</v>
      </c>
      <c r="AN84" s="366" t="s">
        <v>7</v>
      </c>
      <c r="AO84" s="366" t="s">
        <v>7</v>
      </c>
      <c r="AP84" s="366" t="s">
        <v>7</v>
      </c>
      <c r="AQ84" s="366" t="s">
        <v>7</v>
      </c>
      <c r="AR84" s="366" t="s">
        <v>7</v>
      </c>
      <c r="AS84" s="366" t="s">
        <v>7</v>
      </c>
      <c r="AT84" s="366" t="s">
        <v>7</v>
      </c>
      <c r="AU84" s="366" t="s">
        <v>7</v>
      </c>
      <c r="AV84" s="366" t="s">
        <v>7</v>
      </c>
      <c r="AW84" s="366" t="s">
        <v>7</v>
      </c>
      <c r="AX84" s="366" t="s">
        <v>7</v>
      </c>
      <c r="AY84" s="366" t="s">
        <v>7</v>
      </c>
      <c r="AZ84" s="366" t="s">
        <v>7</v>
      </c>
      <c r="BA84" s="366" t="s">
        <v>7</v>
      </c>
      <c r="BB84" s="366" t="s">
        <v>7</v>
      </c>
      <c r="BC84" s="366" t="s">
        <v>7</v>
      </c>
      <c r="BD84" s="366" t="s">
        <v>7</v>
      </c>
      <c r="BE84" s="366" t="s">
        <v>7</v>
      </c>
      <c r="BF84" s="366" t="s">
        <v>7</v>
      </c>
      <c r="BG84" s="366" t="s">
        <v>7</v>
      </c>
      <c r="BH84" s="366" t="s">
        <v>7</v>
      </c>
      <c r="BI84" s="366" t="s">
        <v>7</v>
      </c>
      <c r="BJ84" s="366" t="s">
        <v>7</v>
      </c>
      <c r="BK84" s="91" t="s">
        <v>7</v>
      </c>
      <c r="BL84" s="121">
        <f t="shared" si="15"/>
        <v>79</v>
      </c>
      <c r="BM84" s="208" t="str">
        <f t="shared" ca="1" si="12"/>
        <v>x</v>
      </c>
      <c r="BO84" s="282" t="str">
        <f>'Task PV @ PT'!D84</f>
        <v>x</v>
      </c>
      <c r="BP84" s="282" t="str">
        <f t="shared" si="10"/>
        <v>x</v>
      </c>
      <c r="BQ84" s="283" t="str">
        <f t="shared" ca="1" si="11"/>
        <v>x</v>
      </c>
      <c r="BR84" s="278" t="str">
        <f t="shared" si="16"/>
        <v>x</v>
      </c>
      <c r="BS84" s="278" t="str">
        <f t="shared" ca="1" si="13"/>
        <v>x</v>
      </c>
      <c r="BT84" s="278" t="str">
        <f t="shared" si="14"/>
        <v>x</v>
      </c>
    </row>
    <row r="85" spans="1:72" ht="13.5" thickBot="1" x14ac:dyDescent="0.25">
      <c r="A85" s="100" t="str">
        <f>'Task PV @ PT'!A85</f>
        <v>Task Identifier</v>
      </c>
      <c r="B85" s="128" t="s">
        <v>7</v>
      </c>
      <c r="C85" s="133" t="s">
        <v>7</v>
      </c>
      <c r="D85" s="366" t="s">
        <v>7</v>
      </c>
      <c r="E85" s="366" t="s">
        <v>7</v>
      </c>
      <c r="F85" s="366" t="s">
        <v>7</v>
      </c>
      <c r="G85" s="366" t="s">
        <v>7</v>
      </c>
      <c r="H85" s="366" t="s">
        <v>7</v>
      </c>
      <c r="I85" s="366" t="s">
        <v>7</v>
      </c>
      <c r="J85" s="366" t="s">
        <v>7</v>
      </c>
      <c r="K85" s="366" t="s">
        <v>7</v>
      </c>
      <c r="L85" s="366" t="s">
        <v>7</v>
      </c>
      <c r="M85" s="366" t="s">
        <v>7</v>
      </c>
      <c r="N85" s="366" t="s">
        <v>7</v>
      </c>
      <c r="O85" s="366" t="s">
        <v>7</v>
      </c>
      <c r="P85" s="366" t="s">
        <v>7</v>
      </c>
      <c r="Q85" s="366" t="s">
        <v>7</v>
      </c>
      <c r="R85" s="366" t="s">
        <v>7</v>
      </c>
      <c r="S85" s="366" t="s">
        <v>7</v>
      </c>
      <c r="T85" s="366" t="s">
        <v>7</v>
      </c>
      <c r="U85" s="366" t="s">
        <v>7</v>
      </c>
      <c r="V85" s="366" t="s">
        <v>7</v>
      </c>
      <c r="W85" s="366" t="s">
        <v>7</v>
      </c>
      <c r="X85" s="366" t="s">
        <v>7</v>
      </c>
      <c r="Y85" s="366" t="s">
        <v>7</v>
      </c>
      <c r="Z85" s="366" t="s">
        <v>7</v>
      </c>
      <c r="AA85" s="366" t="s">
        <v>7</v>
      </c>
      <c r="AB85" s="366" t="s">
        <v>7</v>
      </c>
      <c r="AC85" s="366" t="s">
        <v>7</v>
      </c>
      <c r="AD85" s="366" t="s">
        <v>7</v>
      </c>
      <c r="AE85" s="366" t="s">
        <v>7</v>
      </c>
      <c r="AF85" s="366" t="s">
        <v>7</v>
      </c>
      <c r="AG85" s="366" t="s">
        <v>7</v>
      </c>
      <c r="AH85" s="366" t="s">
        <v>7</v>
      </c>
      <c r="AI85" s="366" t="s">
        <v>7</v>
      </c>
      <c r="AJ85" s="366" t="s">
        <v>7</v>
      </c>
      <c r="AK85" s="366" t="s">
        <v>7</v>
      </c>
      <c r="AL85" s="366" t="s">
        <v>7</v>
      </c>
      <c r="AM85" s="366" t="s">
        <v>7</v>
      </c>
      <c r="AN85" s="366" t="s">
        <v>7</v>
      </c>
      <c r="AO85" s="366" t="s">
        <v>7</v>
      </c>
      <c r="AP85" s="366" t="s">
        <v>7</v>
      </c>
      <c r="AQ85" s="366" t="s">
        <v>7</v>
      </c>
      <c r="AR85" s="366" t="s">
        <v>7</v>
      </c>
      <c r="AS85" s="366" t="s">
        <v>7</v>
      </c>
      <c r="AT85" s="366" t="s">
        <v>7</v>
      </c>
      <c r="AU85" s="366" t="s">
        <v>7</v>
      </c>
      <c r="AV85" s="366" t="s">
        <v>7</v>
      </c>
      <c r="AW85" s="366" t="s">
        <v>7</v>
      </c>
      <c r="AX85" s="366" t="s">
        <v>7</v>
      </c>
      <c r="AY85" s="366" t="s">
        <v>7</v>
      </c>
      <c r="AZ85" s="366" t="s">
        <v>7</v>
      </c>
      <c r="BA85" s="366" t="s">
        <v>7</v>
      </c>
      <c r="BB85" s="366" t="s">
        <v>7</v>
      </c>
      <c r="BC85" s="366" t="s">
        <v>7</v>
      </c>
      <c r="BD85" s="366" t="s">
        <v>7</v>
      </c>
      <c r="BE85" s="366" t="s">
        <v>7</v>
      </c>
      <c r="BF85" s="366" t="s">
        <v>7</v>
      </c>
      <c r="BG85" s="366" t="s">
        <v>7</v>
      </c>
      <c r="BH85" s="366" t="s">
        <v>7</v>
      </c>
      <c r="BI85" s="366" t="s">
        <v>7</v>
      </c>
      <c r="BJ85" s="366" t="s">
        <v>7</v>
      </c>
      <c r="BK85" s="91" t="s">
        <v>7</v>
      </c>
      <c r="BL85" s="121">
        <f t="shared" si="15"/>
        <v>80</v>
      </c>
      <c r="BM85" s="208" t="str">
        <f t="shared" ca="1" si="12"/>
        <v>x</v>
      </c>
      <c r="BO85" s="282" t="str">
        <f>'Task PV @ PT'!D85</f>
        <v>x</v>
      </c>
      <c r="BP85" s="282" t="str">
        <f t="shared" si="10"/>
        <v>x</v>
      </c>
      <c r="BQ85" s="283" t="str">
        <f t="shared" ca="1" si="11"/>
        <v>x</v>
      </c>
      <c r="BR85" s="278" t="str">
        <f t="shared" si="16"/>
        <v>x</v>
      </c>
      <c r="BS85" s="278" t="str">
        <f t="shared" ca="1" si="13"/>
        <v>x</v>
      </c>
      <c r="BT85" s="278" t="str">
        <f t="shared" si="14"/>
        <v>x</v>
      </c>
    </row>
    <row r="86" spans="1:72" ht="13.5" thickBot="1" x14ac:dyDescent="0.25">
      <c r="A86" s="100" t="str">
        <f>'Task PV @ PT'!A86</f>
        <v>Task Identifier</v>
      </c>
      <c r="B86" s="128" t="s">
        <v>7</v>
      </c>
      <c r="C86" s="133" t="s">
        <v>7</v>
      </c>
      <c r="D86" s="366" t="s">
        <v>7</v>
      </c>
      <c r="E86" s="366" t="s">
        <v>7</v>
      </c>
      <c r="F86" s="366" t="s">
        <v>7</v>
      </c>
      <c r="G86" s="366" t="s">
        <v>7</v>
      </c>
      <c r="H86" s="366" t="s">
        <v>7</v>
      </c>
      <c r="I86" s="366" t="s">
        <v>7</v>
      </c>
      <c r="J86" s="366" t="s">
        <v>7</v>
      </c>
      <c r="K86" s="366" t="s">
        <v>7</v>
      </c>
      <c r="L86" s="366" t="s">
        <v>7</v>
      </c>
      <c r="M86" s="366" t="s">
        <v>7</v>
      </c>
      <c r="N86" s="366" t="s">
        <v>7</v>
      </c>
      <c r="O86" s="366" t="s">
        <v>7</v>
      </c>
      <c r="P86" s="366" t="s">
        <v>7</v>
      </c>
      <c r="Q86" s="366" t="s">
        <v>7</v>
      </c>
      <c r="R86" s="366" t="s">
        <v>7</v>
      </c>
      <c r="S86" s="366" t="s">
        <v>7</v>
      </c>
      <c r="T86" s="366" t="s">
        <v>7</v>
      </c>
      <c r="U86" s="366" t="s">
        <v>7</v>
      </c>
      <c r="V86" s="366" t="s">
        <v>7</v>
      </c>
      <c r="W86" s="366" t="s">
        <v>7</v>
      </c>
      <c r="X86" s="366" t="s">
        <v>7</v>
      </c>
      <c r="Y86" s="366" t="s">
        <v>7</v>
      </c>
      <c r="Z86" s="366" t="s">
        <v>7</v>
      </c>
      <c r="AA86" s="366" t="s">
        <v>7</v>
      </c>
      <c r="AB86" s="366" t="s">
        <v>7</v>
      </c>
      <c r="AC86" s="366" t="s">
        <v>7</v>
      </c>
      <c r="AD86" s="366" t="s">
        <v>7</v>
      </c>
      <c r="AE86" s="366" t="s">
        <v>7</v>
      </c>
      <c r="AF86" s="366" t="s">
        <v>7</v>
      </c>
      <c r="AG86" s="366" t="s">
        <v>7</v>
      </c>
      <c r="AH86" s="366" t="s">
        <v>7</v>
      </c>
      <c r="AI86" s="366" t="s">
        <v>7</v>
      </c>
      <c r="AJ86" s="366" t="s">
        <v>7</v>
      </c>
      <c r="AK86" s="366" t="s">
        <v>7</v>
      </c>
      <c r="AL86" s="366" t="s">
        <v>7</v>
      </c>
      <c r="AM86" s="366" t="s">
        <v>7</v>
      </c>
      <c r="AN86" s="366" t="s">
        <v>7</v>
      </c>
      <c r="AO86" s="366" t="s">
        <v>7</v>
      </c>
      <c r="AP86" s="366" t="s">
        <v>7</v>
      </c>
      <c r="AQ86" s="366" t="s">
        <v>7</v>
      </c>
      <c r="AR86" s="366" t="s">
        <v>7</v>
      </c>
      <c r="AS86" s="366" t="s">
        <v>7</v>
      </c>
      <c r="AT86" s="366" t="s">
        <v>7</v>
      </c>
      <c r="AU86" s="366" t="s">
        <v>7</v>
      </c>
      <c r="AV86" s="366" t="s">
        <v>7</v>
      </c>
      <c r="AW86" s="366" t="s">
        <v>7</v>
      </c>
      <c r="AX86" s="366" t="s">
        <v>7</v>
      </c>
      <c r="AY86" s="366" t="s">
        <v>7</v>
      </c>
      <c r="AZ86" s="366" t="s">
        <v>7</v>
      </c>
      <c r="BA86" s="366" t="s">
        <v>7</v>
      </c>
      <c r="BB86" s="366" t="s">
        <v>7</v>
      </c>
      <c r="BC86" s="366" t="s">
        <v>7</v>
      </c>
      <c r="BD86" s="366" t="s">
        <v>7</v>
      </c>
      <c r="BE86" s="366" t="s">
        <v>7</v>
      </c>
      <c r="BF86" s="366" t="s">
        <v>7</v>
      </c>
      <c r="BG86" s="366" t="s">
        <v>7</v>
      </c>
      <c r="BH86" s="366" t="s">
        <v>7</v>
      </c>
      <c r="BI86" s="366" t="s">
        <v>7</v>
      </c>
      <c r="BJ86" s="366" t="s">
        <v>7</v>
      </c>
      <c r="BK86" s="91" t="s">
        <v>7</v>
      </c>
      <c r="BL86" s="121">
        <f t="shared" si="15"/>
        <v>81</v>
      </c>
      <c r="BM86" s="208" t="str">
        <f t="shared" ca="1" si="12"/>
        <v>x</v>
      </c>
      <c r="BO86" s="282" t="str">
        <f>'Task PV @ PT'!D86</f>
        <v>x</v>
      </c>
      <c r="BP86" s="282" t="str">
        <f t="shared" si="10"/>
        <v>x</v>
      </c>
      <c r="BQ86" s="283" t="str">
        <f t="shared" ca="1" si="11"/>
        <v>x</v>
      </c>
      <c r="BR86" s="278" t="str">
        <f t="shared" si="16"/>
        <v>x</v>
      </c>
      <c r="BS86" s="278" t="str">
        <f t="shared" ca="1" si="13"/>
        <v>x</v>
      </c>
      <c r="BT86" s="278" t="str">
        <f t="shared" si="14"/>
        <v>x</v>
      </c>
    </row>
    <row r="87" spans="1:72" ht="13.5" thickBot="1" x14ac:dyDescent="0.25">
      <c r="A87" s="100" t="str">
        <f>'Task PV @ PT'!A87</f>
        <v>Task Identifier</v>
      </c>
      <c r="B87" s="128" t="s">
        <v>7</v>
      </c>
      <c r="C87" s="133" t="s">
        <v>7</v>
      </c>
      <c r="D87" s="366" t="s">
        <v>7</v>
      </c>
      <c r="E87" s="366" t="s">
        <v>7</v>
      </c>
      <c r="F87" s="366" t="s">
        <v>7</v>
      </c>
      <c r="G87" s="366" t="s">
        <v>7</v>
      </c>
      <c r="H87" s="366" t="s">
        <v>7</v>
      </c>
      <c r="I87" s="366" t="s">
        <v>7</v>
      </c>
      <c r="J87" s="366" t="s">
        <v>7</v>
      </c>
      <c r="K87" s="366" t="s">
        <v>7</v>
      </c>
      <c r="L87" s="366" t="s">
        <v>7</v>
      </c>
      <c r="M87" s="366" t="s">
        <v>7</v>
      </c>
      <c r="N87" s="366" t="s">
        <v>7</v>
      </c>
      <c r="O87" s="366" t="s">
        <v>7</v>
      </c>
      <c r="P87" s="366" t="s">
        <v>7</v>
      </c>
      <c r="Q87" s="366" t="s">
        <v>7</v>
      </c>
      <c r="R87" s="366" t="s">
        <v>7</v>
      </c>
      <c r="S87" s="366" t="s">
        <v>7</v>
      </c>
      <c r="T87" s="366" t="s">
        <v>7</v>
      </c>
      <c r="U87" s="366" t="s">
        <v>7</v>
      </c>
      <c r="V87" s="366" t="s">
        <v>7</v>
      </c>
      <c r="W87" s="366" t="s">
        <v>7</v>
      </c>
      <c r="X87" s="366" t="s">
        <v>7</v>
      </c>
      <c r="Y87" s="366" t="s">
        <v>7</v>
      </c>
      <c r="Z87" s="366" t="s">
        <v>7</v>
      </c>
      <c r="AA87" s="366" t="s">
        <v>7</v>
      </c>
      <c r="AB87" s="366" t="s">
        <v>7</v>
      </c>
      <c r="AC87" s="366" t="s">
        <v>7</v>
      </c>
      <c r="AD87" s="366" t="s">
        <v>7</v>
      </c>
      <c r="AE87" s="366" t="s">
        <v>7</v>
      </c>
      <c r="AF87" s="366" t="s">
        <v>7</v>
      </c>
      <c r="AG87" s="366" t="s">
        <v>7</v>
      </c>
      <c r="AH87" s="366" t="s">
        <v>7</v>
      </c>
      <c r="AI87" s="366" t="s">
        <v>7</v>
      </c>
      <c r="AJ87" s="366" t="s">
        <v>7</v>
      </c>
      <c r="AK87" s="366" t="s">
        <v>7</v>
      </c>
      <c r="AL87" s="366" t="s">
        <v>7</v>
      </c>
      <c r="AM87" s="366" t="s">
        <v>7</v>
      </c>
      <c r="AN87" s="366" t="s">
        <v>7</v>
      </c>
      <c r="AO87" s="366" t="s">
        <v>7</v>
      </c>
      <c r="AP87" s="366" t="s">
        <v>7</v>
      </c>
      <c r="AQ87" s="366" t="s">
        <v>7</v>
      </c>
      <c r="AR87" s="366" t="s">
        <v>7</v>
      </c>
      <c r="AS87" s="366" t="s">
        <v>7</v>
      </c>
      <c r="AT87" s="366" t="s">
        <v>7</v>
      </c>
      <c r="AU87" s="366" t="s">
        <v>7</v>
      </c>
      <c r="AV87" s="366" t="s">
        <v>7</v>
      </c>
      <c r="AW87" s="366" t="s">
        <v>7</v>
      </c>
      <c r="AX87" s="366" t="s">
        <v>7</v>
      </c>
      <c r="AY87" s="366" t="s">
        <v>7</v>
      </c>
      <c r="AZ87" s="366" t="s">
        <v>7</v>
      </c>
      <c r="BA87" s="366" t="s">
        <v>7</v>
      </c>
      <c r="BB87" s="366" t="s">
        <v>7</v>
      </c>
      <c r="BC87" s="366" t="s">
        <v>7</v>
      </c>
      <c r="BD87" s="366" t="s">
        <v>7</v>
      </c>
      <c r="BE87" s="366" t="s">
        <v>7</v>
      </c>
      <c r="BF87" s="366" t="s">
        <v>7</v>
      </c>
      <c r="BG87" s="366" t="s">
        <v>7</v>
      </c>
      <c r="BH87" s="366" t="s">
        <v>7</v>
      </c>
      <c r="BI87" s="366" t="s">
        <v>7</v>
      </c>
      <c r="BJ87" s="366" t="s">
        <v>7</v>
      </c>
      <c r="BK87" s="91" t="s">
        <v>7</v>
      </c>
      <c r="BL87" s="121">
        <f t="shared" si="15"/>
        <v>82</v>
      </c>
      <c r="BM87" s="208" t="str">
        <f t="shared" ca="1" si="12"/>
        <v>x</v>
      </c>
      <c r="BO87" s="282" t="str">
        <f>'Task PV @ PT'!D87</f>
        <v>x</v>
      </c>
      <c r="BP87" s="282" t="str">
        <f t="shared" si="10"/>
        <v>x</v>
      </c>
      <c r="BQ87" s="283" t="str">
        <f t="shared" ca="1" si="11"/>
        <v>x</v>
      </c>
      <c r="BR87" s="278" t="str">
        <f t="shared" si="16"/>
        <v>x</v>
      </c>
      <c r="BS87" s="278" t="str">
        <f t="shared" ca="1" si="13"/>
        <v>x</v>
      </c>
      <c r="BT87" s="278" t="str">
        <f t="shared" si="14"/>
        <v>x</v>
      </c>
    </row>
    <row r="88" spans="1:72" ht="13.5" thickBot="1" x14ac:dyDescent="0.25">
      <c r="A88" s="100" t="str">
        <f>'Task PV @ PT'!A88</f>
        <v>Task Identifier</v>
      </c>
      <c r="B88" s="128" t="s">
        <v>7</v>
      </c>
      <c r="C88" s="133" t="s">
        <v>7</v>
      </c>
      <c r="D88" s="366" t="s">
        <v>7</v>
      </c>
      <c r="E88" s="366" t="s">
        <v>7</v>
      </c>
      <c r="F88" s="366" t="s">
        <v>7</v>
      </c>
      <c r="G88" s="366" t="s">
        <v>7</v>
      </c>
      <c r="H88" s="366" t="s">
        <v>7</v>
      </c>
      <c r="I88" s="366" t="s">
        <v>7</v>
      </c>
      <c r="J88" s="366" t="s">
        <v>7</v>
      </c>
      <c r="K88" s="366" t="s">
        <v>7</v>
      </c>
      <c r="L88" s="366" t="s">
        <v>7</v>
      </c>
      <c r="M88" s="366" t="s">
        <v>7</v>
      </c>
      <c r="N88" s="366" t="s">
        <v>7</v>
      </c>
      <c r="O88" s="366" t="s">
        <v>7</v>
      </c>
      <c r="P88" s="366" t="s">
        <v>7</v>
      </c>
      <c r="Q88" s="366" t="s">
        <v>7</v>
      </c>
      <c r="R88" s="366" t="s">
        <v>7</v>
      </c>
      <c r="S88" s="366" t="s">
        <v>7</v>
      </c>
      <c r="T88" s="366" t="s">
        <v>7</v>
      </c>
      <c r="U88" s="366" t="s">
        <v>7</v>
      </c>
      <c r="V88" s="366" t="s">
        <v>7</v>
      </c>
      <c r="W88" s="366" t="s">
        <v>7</v>
      </c>
      <c r="X88" s="366" t="s">
        <v>7</v>
      </c>
      <c r="Y88" s="366" t="s">
        <v>7</v>
      </c>
      <c r="Z88" s="366" t="s">
        <v>7</v>
      </c>
      <c r="AA88" s="366" t="s">
        <v>7</v>
      </c>
      <c r="AB88" s="366" t="s">
        <v>7</v>
      </c>
      <c r="AC88" s="366" t="s">
        <v>7</v>
      </c>
      <c r="AD88" s="366" t="s">
        <v>7</v>
      </c>
      <c r="AE88" s="366" t="s">
        <v>7</v>
      </c>
      <c r="AF88" s="366" t="s">
        <v>7</v>
      </c>
      <c r="AG88" s="366" t="s">
        <v>7</v>
      </c>
      <c r="AH88" s="366" t="s">
        <v>7</v>
      </c>
      <c r="AI88" s="366" t="s">
        <v>7</v>
      </c>
      <c r="AJ88" s="366" t="s">
        <v>7</v>
      </c>
      <c r="AK88" s="366" t="s">
        <v>7</v>
      </c>
      <c r="AL88" s="366" t="s">
        <v>7</v>
      </c>
      <c r="AM88" s="366" t="s">
        <v>7</v>
      </c>
      <c r="AN88" s="366" t="s">
        <v>7</v>
      </c>
      <c r="AO88" s="366" t="s">
        <v>7</v>
      </c>
      <c r="AP88" s="366" t="s">
        <v>7</v>
      </c>
      <c r="AQ88" s="366" t="s">
        <v>7</v>
      </c>
      <c r="AR88" s="366" t="s">
        <v>7</v>
      </c>
      <c r="AS88" s="366" t="s">
        <v>7</v>
      </c>
      <c r="AT88" s="366" t="s">
        <v>7</v>
      </c>
      <c r="AU88" s="366" t="s">
        <v>7</v>
      </c>
      <c r="AV88" s="366" t="s">
        <v>7</v>
      </c>
      <c r="AW88" s="366" t="s">
        <v>7</v>
      </c>
      <c r="AX88" s="366" t="s">
        <v>7</v>
      </c>
      <c r="AY88" s="366" t="s">
        <v>7</v>
      </c>
      <c r="AZ88" s="366" t="s">
        <v>7</v>
      </c>
      <c r="BA88" s="366" t="s">
        <v>7</v>
      </c>
      <c r="BB88" s="366" t="s">
        <v>7</v>
      </c>
      <c r="BC88" s="366" t="s">
        <v>7</v>
      </c>
      <c r="BD88" s="366" t="s">
        <v>7</v>
      </c>
      <c r="BE88" s="366" t="s">
        <v>7</v>
      </c>
      <c r="BF88" s="366" t="s">
        <v>7</v>
      </c>
      <c r="BG88" s="366" t="s">
        <v>7</v>
      </c>
      <c r="BH88" s="366" t="s">
        <v>7</v>
      </c>
      <c r="BI88" s="366" t="s">
        <v>7</v>
      </c>
      <c r="BJ88" s="366" t="s">
        <v>7</v>
      </c>
      <c r="BK88" s="91" t="s">
        <v>7</v>
      </c>
      <c r="BL88" s="121">
        <f t="shared" si="15"/>
        <v>83</v>
      </c>
      <c r="BM88" s="208" t="str">
        <f t="shared" ca="1" si="12"/>
        <v>x</v>
      </c>
      <c r="BO88" s="282" t="str">
        <f>'Task PV @ PT'!D88</f>
        <v>x</v>
      </c>
      <c r="BP88" s="282" t="str">
        <f t="shared" si="10"/>
        <v>x</v>
      </c>
      <c r="BQ88" s="283" t="str">
        <f t="shared" ca="1" si="11"/>
        <v>x</v>
      </c>
      <c r="BR88" s="278" t="str">
        <f t="shared" si="16"/>
        <v>x</v>
      </c>
      <c r="BS88" s="278" t="str">
        <f t="shared" ca="1" si="13"/>
        <v>x</v>
      </c>
      <c r="BT88" s="278" t="str">
        <f t="shared" si="14"/>
        <v>x</v>
      </c>
    </row>
    <row r="89" spans="1:72" ht="13.5" thickBot="1" x14ac:dyDescent="0.25">
      <c r="A89" s="100" t="str">
        <f>'Task PV @ PT'!A89</f>
        <v>Task Identifier</v>
      </c>
      <c r="B89" s="128" t="s">
        <v>7</v>
      </c>
      <c r="C89" s="133" t="s">
        <v>7</v>
      </c>
      <c r="D89" s="366" t="s">
        <v>7</v>
      </c>
      <c r="E89" s="366" t="s">
        <v>7</v>
      </c>
      <c r="F89" s="366" t="s">
        <v>7</v>
      </c>
      <c r="G89" s="366" t="s">
        <v>7</v>
      </c>
      <c r="H89" s="366" t="s">
        <v>7</v>
      </c>
      <c r="I89" s="366" t="s">
        <v>7</v>
      </c>
      <c r="J89" s="366" t="s">
        <v>7</v>
      </c>
      <c r="K89" s="366" t="s">
        <v>7</v>
      </c>
      <c r="L89" s="366" t="s">
        <v>7</v>
      </c>
      <c r="M89" s="366" t="s">
        <v>7</v>
      </c>
      <c r="N89" s="366" t="s">
        <v>7</v>
      </c>
      <c r="O89" s="366" t="s">
        <v>7</v>
      </c>
      <c r="P89" s="366" t="s">
        <v>7</v>
      </c>
      <c r="Q89" s="366" t="s">
        <v>7</v>
      </c>
      <c r="R89" s="366" t="s">
        <v>7</v>
      </c>
      <c r="S89" s="366" t="s">
        <v>7</v>
      </c>
      <c r="T89" s="366" t="s">
        <v>7</v>
      </c>
      <c r="U89" s="366" t="s">
        <v>7</v>
      </c>
      <c r="V89" s="366" t="s">
        <v>7</v>
      </c>
      <c r="W89" s="366" t="s">
        <v>7</v>
      </c>
      <c r="X89" s="366" t="s">
        <v>7</v>
      </c>
      <c r="Y89" s="366" t="s">
        <v>7</v>
      </c>
      <c r="Z89" s="366" t="s">
        <v>7</v>
      </c>
      <c r="AA89" s="366" t="s">
        <v>7</v>
      </c>
      <c r="AB89" s="366" t="s">
        <v>7</v>
      </c>
      <c r="AC89" s="366" t="s">
        <v>7</v>
      </c>
      <c r="AD89" s="366" t="s">
        <v>7</v>
      </c>
      <c r="AE89" s="366" t="s">
        <v>7</v>
      </c>
      <c r="AF89" s="366" t="s">
        <v>7</v>
      </c>
      <c r="AG89" s="366" t="s">
        <v>7</v>
      </c>
      <c r="AH89" s="366" t="s">
        <v>7</v>
      </c>
      <c r="AI89" s="366" t="s">
        <v>7</v>
      </c>
      <c r="AJ89" s="366" t="s">
        <v>7</v>
      </c>
      <c r="AK89" s="366" t="s">
        <v>7</v>
      </c>
      <c r="AL89" s="366" t="s">
        <v>7</v>
      </c>
      <c r="AM89" s="366" t="s">
        <v>7</v>
      </c>
      <c r="AN89" s="366" t="s">
        <v>7</v>
      </c>
      <c r="AO89" s="366" t="s">
        <v>7</v>
      </c>
      <c r="AP89" s="366" t="s">
        <v>7</v>
      </c>
      <c r="AQ89" s="366" t="s">
        <v>7</v>
      </c>
      <c r="AR89" s="366" t="s">
        <v>7</v>
      </c>
      <c r="AS89" s="366" t="s">
        <v>7</v>
      </c>
      <c r="AT89" s="366" t="s">
        <v>7</v>
      </c>
      <c r="AU89" s="366" t="s">
        <v>7</v>
      </c>
      <c r="AV89" s="366" t="s">
        <v>7</v>
      </c>
      <c r="AW89" s="366" t="s">
        <v>7</v>
      </c>
      <c r="AX89" s="366" t="s">
        <v>7</v>
      </c>
      <c r="AY89" s="366" t="s">
        <v>7</v>
      </c>
      <c r="AZ89" s="366" t="s">
        <v>7</v>
      </c>
      <c r="BA89" s="366" t="s">
        <v>7</v>
      </c>
      <c r="BB89" s="366" t="s">
        <v>7</v>
      </c>
      <c r="BC89" s="366" t="s">
        <v>7</v>
      </c>
      <c r="BD89" s="366" t="s">
        <v>7</v>
      </c>
      <c r="BE89" s="366" t="s">
        <v>7</v>
      </c>
      <c r="BF89" s="366" t="s">
        <v>7</v>
      </c>
      <c r="BG89" s="366" t="s">
        <v>7</v>
      </c>
      <c r="BH89" s="366" t="s">
        <v>7</v>
      </c>
      <c r="BI89" s="366" t="s">
        <v>7</v>
      </c>
      <c r="BJ89" s="366" t="s">
        <v>7</v>
      </c>
      <c r="BK89" s="91" t="s">
        <v>7</v>
      </c>
      <c r="BL89" s="121">
        <f t="shared" si="15"/>
        <v>84</v>
      </c>
      <c r="BM89" s="208" t="str">
        <f t="shared" ca="1" si="12"/>
        <v>x</v>
      </c>
      <c r="BO89" s="282" t="str">
        <f>'Task PV @ PT'!D89</f>
        <v>x</v>
      </c>
      <c r="BP89" s="282" t="str">
        <f t="shared" si="10"/>
        <v>x</v>
      </c>
      <c r="BQ89" s="283" t="str">
        <f t="shared" ca="1" si="11"/>
        <v>x</v>
      </c>
      <c r="BR89" s="278" t="str">
        <f t="shared" si="16"/>
        <v>x</v>
      </c>
      <c r="BS89" s="278" t="str">
        <f t="shared" ca="1" si="13"/>
        <v>x</v>
      </c>
      <c r="BT89" s="278" t="str">
        <f t="shared" si="14"/>
        <v>x</v>
      </c>
    </row>
    <row r="90" spans="1:72" ht="13.5" thickBot="1" x14ac:dyDescent="0.25">
      <c r="A90" s="100" t="str">
        <f>'Task PV @ PT'!A90</f>
        <v>Task Identifier</v>
      </c>
      <c r="B90" s="128" t="s">
        <v>7</v>
      </c>
      <c r="C90" s="133" t="s">
        <v>7</v>
      </c>
      <c r="D90" s="366" t="s">
        <v>7</v>
      </c>
      <c r="E90" s="366" t="s">
        <v>7</v>
      </c>
      <c r="F90" s="366" t="s">
        <v>7</v>
      </c>
      <c r="G90" s="366" t="s">
        <v>7</v>
      </c>
      <c r="H90" s="366" t="s">
        <v>7</v>
      </c>
      <c r="I90" s="366" t="s">
        <v>7</v>
      </c>
      <c r="J90" s="366" t="s">
        <v>7</v>
      </c>
      <c r="K90" s="366" t="s">
        <v>7</v>
      </c>
      <c r="L90" s="366" t="s">
        <v>7</v>
      </c>
      <c r="M90" s="366" t="s">
        <v>7</v>
      </c>
      <c r="N90" s="366" t="s">
        <v>7</v>
      </c>
      <c r="O90" s="366" t="s">
        <v>7</v>
      </c>
      <c r="P90" s="366" t="s">
        <v>7</v>
      </c>
      <c r="Q90" s="366" t="s">
        <v>7</v>
      </c>
      <c r="R90" s="366" t="s">
        <v>7</v>
      </c>
      <c r="S90" s="366" t="s">
        <v>7</v>
      </c>
      <c r="T90" s="366" t="s">
        <v>7</v>
      </c>
      <c r="U90" s="366" t="s">
        <v>7</v>
      </c>
      <c r="V90" s="366" t="s">
        <v>7</v>
      </c>
      <c r="W90" s="366" t="s">
        <v>7</v>
      </c>
      <c r="X90" s="366" t="s">
        <v>7</v>
      </c>
      <c r="Y90" s="366" t="s">
        <v>7</v>
      </c>
      <c r="Z90" s="366" t="s">
        <v>7</v>
      </c>
      <c r="AA90" s="366" t="s">
        <v>7</v>
      </c>
      <c r="AB90" s="366" t="s">
        <v>7</v>
      </c>
      <c r="AC90" s="366" t="s">
        <v>7</v>
      </c>
      <c r="AD90" s="366" t="s">
        <v>7</v>
      </c>
      <c r="AE90" s="366" t="s">
        <v>7</v>
      </c>
      <c r="AF90" s="366" t="s">
        <v>7</v>
      </c>
      <c r="AG90" s="366" t="s">
        <v>7</v>
      </c>
      <c r="AH90" s="366" t="s">
        <v>7</v>
      </c>
      <c r="AI90" s="366" t="s">
        <v>7</v>
      </c>
      <c r="AJ90" s="366" t="s">
        <v>7</v>
      </c>
      <c r="AK90" s="366" t="s">
        <v>7</v>
      </c>
      <c r="AL90" s="366" t="s">
        <v>7</v>
      </c>
      <c r="AM90" s="366" t="s">
        <v>7</v>
      </c>
      <c r="AN90" s="366" t="s">
        <v>7</v>
      </c>
      <c r="AO90" s="366" t="s">
        <v>7</v>
      </c>
      <c r="AP90" s="366" t="s">
        <v>7</v>
      </c>
      <c r="AQ90" s="366" t="s">
        <v>7</v>
      </c>
      <c r="AR90" s="366" t="s">
        <v>7</v>
      </c>
      <c r="AS90" s="366" t="s">
        <v>7</v>
      </c>
      <c r="AT90" s="366" t="s">
        <v>7</v>
      </c>
      <c r="AU90" s="366" t="s">
        <v>7</v>
      </c>
      <c r="AV90" s="366" t="s">
        <v>7</v>
      </c>
      <c r="AW90" s="366" t="s">
        <v>7</v>
      </c>
      <c r="AX90" s="366" t="s">
        <v>7</v>
      </c>
      <c r="AY90" s="366" t="s">
        <v>7</v>
      </c>
      <c r="AZ90" s="366" t="s">
        <v>7</v>
      </c>
      <c r="BA90" s="366" t="s">
        <v>7</v>
      </c>
      <c r="BB90" s="366" t="s">
        <v>7</v>
      </c>
      <c r="BC90" s="366" t="s">
        <v>7</v>
      </c>
      <c r="BD90" s="366" t="s">
        <v>7</v>
      </c>
      <c r="BE90" s="366" t="s">
        <v>7</v>
      </c>
      <c r="BF90" s="366" t="s">
        <v>7</v>
      </c>
      <c r="BG90" s="366" t="s">
        <v>7</v>
      </c>
      <c r="BH90" s="366" t="s">
        <v>7</v>
      </c>
      <c r="BI90" s="366" t="s">
        <v>7</v>
      </c>
      <c r="BJ90" s="366" t="s">
        <v>7</v>
      </c>
      <c r="BK90" s="91" t="s">
        <v>7</v>
      </c>
      <c r="BL90" s="121">
        <f t="shared" si="15"/>
        <v>85</v>
      </c>
      <c r="BM90" s="208" t="str">
        <f t="shared" ca="1" si="12"/>
        <v>x</v>
      </c>
      <c r="BO90" s="282" t="str">
        <f>'Task PV @ PT'!D90</f>
        <v>x</v>
      </c>
      <c r="BP90" s="282" t="str">
        <f t="shared" si="10"/>
        <v>x</v>
      </c>
      <c r="BQ90" s="283" t="str">
        <f t="shared" ca="1" si="11"/>
        <v>x</v>
      </c>
      <c r="BR90" s="278" t="str">
        <f t="shared" si="16"/>
        <v>x</v>
      </c>
      <c r="BS90" s="278" t="str">
        <f t="shared" ca="1" si="13"/>
        <v>x</v>
      </c>
      <c r="BT90" s="278" t="str">
        <f t="shared" si="14"/>
        <v>x</v>
      </c>
    </row>
    <row r="91" spans="1:72" ht="13.5" thickBot="1" x14ac:dyDescent="0.25">
      <c r="A91" s="100" t="str">
        <f>'Task PV @ PT'!A91</f>
        <v>Task Identifier</v>
      </c>
      <c r="B91" s="128" t="s">
        <v>7</v>
      </c>
      <c r="C91" s="133" t="s">
        <v>7</v>
      </c>
      <c r="D91" s="366" t="s">
        <v>7</v>
      </c>
      <c r="E91" s="366" t="s">
        <v>7</v>
      </c>
      <c r="F91" s="366" t="s">
        <v>7</v>
      </c>
      <c r="G91" s="366" t="s">
        <v>7</v>
      </c>
      <c r="H91" s="366" t="s">
        <v>7</v>
      </c>
      <c r="I91" s="366" t="s">
        <v>7</v>
      </c>
      <c r="J91" s="366" t="s">
        <v>7</v>
      </c>
      <c r="K91" s="366" t="s">
        <v>7</v>
      </c>
      <c r="L91" s="366" t="s">
        <v>7</v>
      </c>
      <c r="M91" s="366" t="s">
        <v>7</v>
      </c>
      <c r="N91" s="366" t="s">
        <v>7</v>
      </c>
      <c r="O91" s="366" t="s">
        <v>7</v>
      </c>
      <c r="P91" s="366" t="s">
        <v>7</v>
      </c>
      <c r="Q91" s="366" t="s">
        <v>7</v>
      </c>
      <c r="R91" s="366" t="s">
        <v>7</v>
      </c>
      <c r="S91" s="366" t="s">
        <v>7</v>
      </c>
      <c r="T91" s="366" t="s">
        <v>7</v>
      </c>
      <c r="U91" s="366" t="s">
        <v>7</v>
      </c>
      <c r="V91" s="366" t="s">
        <v>7</v>
      </c>
      <c r="W91" s="366" t="s">
        <v>7</v>
      </c>
      <c r="X91" s="366" t="s">
        <v>7</v>
      </c>
      <c r="Y91" s="366" t="s">
        <v>7</v>
      </c>
      <c r="Z91" s="366" t="s">
        <v>7</v>
      </c>
      <c r="AA91" s="366" t="s">
        <v>7</v>
      </c>
      <c r="AB91" s="366" t="s">
        <v>7</v>
      </c>
      <c r="AC91" s="366" t="s">
        <v>7</v>
      </c>
      <c r="AD91" s="366" t="s">
        <v>7</v>
      </c>
      <c r="AE91" s="366" t="s">
        <v>7</v>
      </c>
      <c r="AF91" s="366" t="s">
        <v>7</v>
      </c>
      <c r="AG91" s="366" t="s">
        <v>7</v>
      </c>
      <c r="AH91" s="366" t="s">
        <v>7</v>
      </c>
      <c r="AI91" s="366" t="s">
        <v>7</v>
      </c>
      <c r="AJ91" s="366" t="s">
        <v>7</v>
      </c>
      <c r="AK91" s="366" t="s">
        <v>7</v>
      </c>
      <c r="AL91" s="366" t="s">
        <v>7</v>
      </c>
      <c r="AM91" s="366" t="s">
        <v>7</v>
      </c>
      <c r="AN91" s="366" t="s">
        <v>7</v>
      </c>
      <c r="AO91" s="366" t="s">
        <v>7</v>
      </c>
      <c r="AP91" s="366" t="s">
        <v>7</v>
      </c>
      <c r="AQ91" s="366" t="s">
        <v>7</v>
      </c>
      <c r="AR91" s="366" t="s">
        <v>7</v>
      </c>
      <c r="AS91" s="366" t="s">
        <v>7</v>
      </c>
      <c r="AT91" s="366" t="s">
        <v>7</v>
      </c>
      <c r="AU91" s="366" t="s">
        <v>7</v>
      </c>
      <c r="AV91" s="366" t="s">
        <v>7</v>
      </c>
      <c r="AW91" s="366" t="s">
        <v>7</v>
      </c>
      <c r="AX91" s="366" t="s">
        <v>7</v>
      </c>
      <c r="AY91" s="366" t="s">
        <v>7</v>
      </c>
      <c r="AZ91" s="366" t="s">
        <v>7</v>
      </c>
      <c r="BA91" s="366" t="s">
        <v>7</v>
      </c>
      <c r="BB91" s="366" t="s">
        <v>7</v>
      </c>
      <c r="BC91" s="366" t="s">
        <v>7</v>
      </c>
      <c r="BD91" s="366" t="s">
        <v>7</v>
      </c>
      <c r="BE91" s="366" t="s">
        <v>7</v>
      </c>
      <c r="BF91" s="366" t="s">
        <v>7</v>
      </c>
      <c r="BG91" s="366" t="s">
        <v>7</v>
      </c>
      <c r="BH91" s="366" t="s">
        <v>7</v>
      </c>
      <c r="BI91" s="366" t="s">
        <v>7</v>
      </c>
      <c r="BJ91" s="366" t="s">
        <v>7</v>
      </c>
      <c r="BK91" s="91" t="s">
        <v>7</v>
      </c>
      <c r="BL91" s="121">
        <f t="shared" si="15"/>
        <v>86</v>
      </c>
      <c r="BM91" s="208" t="str">
        <f t="shared" ca="1" si="12"/>
        <v>x</v>
      </c>
      <c r="BO91" s="282" t="str">
        <f>'Task PV @ PT'!D91</f>
        <v>x</v>
      </c>
      <c r="BP91" s="282" t="str">
        <f t="shared" si="10"/>
        <v>x</v>
      </c>
      <c r="BQ91" s="283" t="str">
        <f t="shared" ca="1" si="11"/>
        <v>x</v>
      </c>
      <c r="BR91" s="278" t="str">
        <f t="shared" si="16"/>
        <v>x</v>
      </c>
      <c r="BS91" s="278" t="str">
        <f t="shared" ca="1" si="13"/>
        <v>x</v>
      </c>
      <c r="BT91" s="278" t="str">
        <f t="shared" si="14"/>
        <v>x</v>
      </c>
    </row>
    <row r="92" spans="1:72" ht="13.5" thickBot="1" x14ac:dyDescent="0.25">
      <c r="A92" s="100" t="str">
        <f>'Task PV @ PT'!A92</f>
        <v>Task Identifier</v>
      </c>
      <c r="B92" s="128" t="s">
        <v>7</v>
      </c>
      <c r="C92" s="133" t="s">
        <v>7</v>
      </c>
      <c r="D92" s="366" t="s">
        <v>7</v>
      </c>
      <c r="E92" s="366" t="s">
        <v>7</v>
      </c>
      <c r="F92" s="366" t="s">
        <v>7</v>
      </c>
      <c r="G92" s="366" t="s">
        <v>7</v>
      </c>
      <c r="H92" s="366" t="s">
        <v>7</v>
      </c>
      <c r="I92" s="366" t="s">
        <v>7</v>
      </c>
      <c r="J92" s="366" t="s">
        <v>7</v>
      </c>
      <c r="K92" s="366" t="s">
        <v>7</v>
      </c>
      <c r="L92" s="366" t="s">
        <v>7</v>
      </c>
      <c r="M92" s="366" t="s">
        <v>7</v>
      </c>
      <c r="N92" s="366" t="s">
        <v>7</v>
      </c>
      <c r="O92" s="366" t="s">
        <v>7</v>
      </c>
      <c r="P92" s="366" t="s">
        <v>7</v>
      </c>
      <c r="Q92" s="366" t="s">
        <v>7</v>
      </c>
      <c r="R92" s="366" t="s">
        <v>7</v>
      </c>
      <c r="S92" s="366" t="s">
        <v>7</v>
      </c>
      <c r="T92" s="366" t="s">
        <v>7</v>
      </c>
      <c r="U92" s="366" t="s">
        <v>7</v>
      </c>
      <c r="V92" s="366" t="s">
        <v>7</v>
      </c>
      <c r="W92" s="366" t="s">
        <v>7</v>
      </c>
      <c r="X92" s="366" t="s">
        <v>7</v>
      </c>
      <c r="Y92" s="366" t="s">
        <v>7</v>
      </c>
      <c r="Z92" s="366" t="s">
        <v>7</v>
      </c>
      <c r="AA92" s="366" t="s">
        <v>7</v>
      </c>
      <c r="AB92" s="366" t="s">
        <v>7</v>
      </c>
      <c r="AC92" s="366" t="s">
        <v>7</v>
      </c>
      <c r="AD92" s="366" t="s">
        <v>7</v>
      </c>
      <c r="AE92" s="366" t="s">
        <v>7</v>
      </c>
      <c r="AF92" s="366" t="s">
        <v>7</v>
      </c>
      <c r="AG92" s="366" t="s">
        <v>7</v>
      </c>
      <c r="AH92" s="366" t="s">
        <v>7</v>
      </c>
      <c r="AI92" s="366" t="s">
        <v>7</v>
      </c>
      <c r="AJ92" s="366" t="s">
        <v>7</v>
      </c>
      <c r="AK92" s="366" t="s">
        <v>7</v>
      </c>
      <c r="AL92" s="366" t="s">
        <v>7</v>
      </c>
      <c r="AM92" s="366" t="s">
        <v>7</v>
      </c>
      <c r="AN92" s="366" t="s">
        <v>7</v>
      </c>
      <c r="AO92" s="366" t="s">
        <v>7</v>
      </c>
      <c r="AP92" s="366" t="s">
        <v>7</v>
      </c>
      <c r="AQ92" s="366" t="s">
        <v>7</v>
      </c>
      <c r="AR92" s="366" t="s">
        <v>7</v>
      </c>
      <c r="AS92" s="366" t="s">
        <v>7</v>
      </c>
      <c r="AT92" s="366" t="s">
        <v>7</v>
      </c>
      <c r="AU92" s="366" t="s">
        <v>7</v>
      </c>
      <c r="AV92" s="366" t="s">
        <v>7</v>
      </c>
      <c r="AW92" s="366" t="s">
        <v>7</v>
      </c>
      <c r="AX92" s="366" t="s">
        <v>7</v>
      </c>
      <c r="AY92" s="366" t="s">
        <v>7</v>
      </c>
      <c r="AZ92" s="366" t="s">
        <v>7</v>
      </c>
      <c r="BA92" s="366" t="s">
        <v>7</v>
      </c>
      <c r="BB92" s="366" t="s">
        <v>7</v>
      </c>
      <c r="BC92" s="366" t="s">
        <v>7</v>
      </c>
      <c r="BD92" s="366" t="s">
        <v>7</v>
      </c>
      <c r="BE92" s="366" t="s">
        <v>7</v>
      </c>
      <c r="BF92" s="366" t="s">
        <v>7</v>
      </c>
      <c r="BG92" s="366" t="s">
        <v>7</v>
      </c>
      <c r="BH92" s="366" t="s">
        <v>7</v>
      </c>
      <c r="BI92" s="366" t="s">
        <v>7</v>
      </c>
      <c r="BJ92" s="366" t="s">
        <v>7</v>
      </c>
      <c r="BK92" s="91" t="s">
        <v>7</v>
      </c>
      <c r="BL92" s="121">
        <f t="shared" si="15"/>
        <v>87</v>
      </c>
      <c r="BM92" s="208" t="str">
        <f t="shared" ca="1" si="12"/>
        <v>x</v>
      </c>
      <c r="BO92" s="282" t="str">
        <f>'Task PV @ PT'!D92</f>
        <v>x</v>
      </c>
      <c r="BP92" s="282" t="str">
        <f t="shared" si="10"/>
        <v>x</v>
      </c>
      <c r="BQ92" s="283" t="str">
        <f t="shared" ca="1" si="11"/>
        <v>x</v>
      </c>
      <c r="BR92" s="278" t="str">
        <f t="shared" si="16"/>
        <v>x</v>
      </c>
      <c r="BS92" s="278" t="str">
        <f t="shared" ca="1" si="13"/>
        <v>x</v>
      </c>
      <c r="BT92" s="278" t="str">
        <f t="shared" si="14"/>
        <v>x</v>
      </c>
    </row>
    <row r="93" spans="1:72" ht="13.5" thickBot="1" x14ac:dyDescent="0.25">
      <c r="A93" s="100" t="str">
        <f>'Task PV @ PT'!A93</f>
        <v>Task Identifier</v>
      </c>
      <c r="B93" s="128" t="s">
        <v>7</v>
      </c>
      <c r="C93" s="133" t="s">
        <v>7</v>
      </c>
      <c r="D93" s="366" t="s">
        <v>7</v>
      </c>
      <c r="E93" s="366" t="s">
        <v>7</v>
      </c>
      <c r="F93" s="366" t="s">
        <v>7</v>
      </c>
      <c r="G93" s="366" t="s">
        <v>7</v>
      </c>
      <c r="H93" s="366" t="s">
        <v>7</v>
      </c>
      <c r="I93" s="366" t="s">
        <v>7</v>
      </c>
      <c r="J93" s="366" t="s">
        <v>7</v>
      </c>
      <c r="K93" s="366" t="s">
        <v>7</v>
      </c>
      <c r="L93" s="366" t="s">
        <v>7</v>
      </c>
      <c r="M93" s="366" t="s">
        <v>7</v>
      </c>
      <c r="N93" s="366" t="s">
        <v>7</v>
      </c>
      <c r="O93" s="366" t="s">
        <v>7</v>
      </c>
      <c r="P93" s="366" t="s">
        <v>7</v>
      </c>
      <c r="Q93" s="366" t="s">
        <v>7</v>
      </c>
      <c r="R93" s="366" t="s">
        <v>7</v>
      </c>
      <c r="S93" s="366" t="s">
        <v>7</v>
      </c>
      <c r="T93" s="366" t="s">
        <v>7</v>
      </c>
      <c r="U93" s="366" t="s">
        <v>7</v>
      </c>
      <c r="V93" s="366" t="s">
        <v>7</v>
      </c>
      <c r="W93" s="366" t="s">
        <v>7</v>
      </c>
      <c r="X93" s="366" t="s">
        <v>7</v>
      </c>
      <c r="Y93" s="366" t="s">
        <v>7</v>
      </c>
      <c r="Z93" s="366" t="s">
        <v>7</v>
      </c>
      <c r="AA93" s="366" t="s">
        <v>7</v>
      </c>
      <c r="AB93" s="366" t="s">
        <v>7</v>
      </c>
      <c r="AC93" s="366" t="s">
        <v>7</v>
      </c>
      <c r="AD93" s="366" t="s">
        <v>7</v>
      </c>
      <c r="AE93" s="366" t="s">
        <v>7</v>
      </c>
      <c r="AF93" s="366" t="s">
        <v>7</v>
      </c>
      <c r="AG93" s="366" t="s">
        <v>7</v>
      </c>
      <c r="AH93" s="366" t="s">
        <v>7</v>
      </c>
      <c r="AI93" s="366" t="s">
        <v>7</v>
      </c>
      <c r="AJ93" s="366" t="s">
        <v>7</v>
      </c>
      <c r="AK93" s="366" t="s">
        <v>7</v>
      </c>
      <c r="AL93" s="366" t="s">
        <v>7</v>
      </c>
      <c r="AM93" s="366" t="s">
        <v>7</v>
      </c>
      <c r="AN93" s="366" t="s">
        <v>7</v>
      </c>
      <c r="AO93" s="366" t="s">
        <v>7</v>
      </c>
      <c r="AP93" s="366" t="s">
        <v>7</v>
      </c>
      <c r="AQ93" s="366" t="s">
        <v>7</v>
      </c>
      <c r="AR93" s="366" t="s">
        <v>7</v>
      </c>
      <c r="AS93" s="366" t="s">
        <v>7</v>
      </c>
      <c r="AT93" s="366" t="s">
        <v>7</v>
      </c>
      <c r="AU93" s="366" t="s">
        <v>7</v>
      </c>
      <c r="AV93" s="366" t="s">
        <v>7</v>
      </c>
      <c r="AW93" s="366" t="s">
        <v>7</v>
      </c>
      <c r="AX93" s="366" t="s">
        <v>7</v>
      </c>
      <c r="AY93" s="366" t="s">
        <v>7</v>
      </c>
      <c r="AZ93" s="366" t="s">
        <v>7</v>
      </c>
      <c r="BA93" s="366" t="s">
        <v>7</v>
      </c>
      <c r="BB93" s="366" t="s">
        <v>7</v>
      </c>
      <c r="BC93" s="366" t="s">
        <v>7</v>
      </c>
      <c r="BD93" s="366" t="s">
        <v>7</v>
      </c>
      <c r="BE93" s="366" t="s">
        <v>7</v>
      </c>
      <c r="BF93" s="366" t="s">
        <v>7</v>
      </c>
      <c r="BG93" s="366" t="s">
        <v>7</v>
      </c>
      <c r="BH93" s="366" t="s">
        <v>7</v>
      </c>
      <c r="BI93" s="366" t="s">
        <v>7</v>
      </c>
      <c r="BJ93" s="366" t="s">
        <v>7</v>
      </c>
      <c r="BK93" s="91" t="s">
        <v>7</v>
      </c>
      <c r="BL93" s="121">
        <f t="shared" si="15"/>
        <v>88</v>
      </c>
      <c r="BM93" s="208" t="str">
        <f t="shared" ca="1" si="12"/>
        <v>x</v>
      </c>
      <c r="BO93" s="282" t="str">
        <f>'Task PV @ PT'!D93</f>
        <v>x</v>
      </c>
      <c r="BP93" s="282" t="str">
        <f t="shared" si="10"/>
        <v>x</v>
      </c>
      <c r="BQ93" s="283" t="str">
        <f t="shared" ca="1" si="11"/>
        <v>x</v>
      </c>
      <c r="BR93" s="278" t="str">
        <f t="shared" si="16"/>
        <v>x</v>
      </c>
      <c r="BS93" s="278" t="str">
        <f t="shared" ca="1" si="13"/>
        <v>x</v>
      </c>
      <c r="BT93" s="278" t="str">
        <f t="shared" si="14"/>
        <v>x</v>
      </c>
    </row>
    <row r="94" spans="1:72" ht="13.5" thickBot="1" x14ac:dyDescent="0.25">
      <c r="A94" s="100" t="str">
        <f>'Task PV @ PT'!A94</f>
        <v>Task Identifier</v>
      </c>
      <c r="B94" s="128" t="s">
        <v>7</v>
      </c>
      <c r="C94" s="133" t="s">
        <v>7</v>
      </c>
      <c r="D94" s="366" t="s">
        <v>7</v>
      </c>
      <c r="E94" s="366" t="s">
        <v>7</v>
      </c>
      <c r="F94" s="366" t="s">
        <v>7</v>
      </c>
      <c r="G94" s="366" t="s">
        <v>7</v>
      </c>
      <c r="H94" s="366" t="s">
        <v>7</v>
      </c>
      <c r="I94" s="366" t="s">
        <v>7</v>
      </c>
      <c r="J94" s="366" t="s">
        <v>7</v>
      </c>
      <c r="K94" s="366" t="s">
        <v>7</v>
      </c>
      <c r="L94" s="366" t="s">
        <v>7</v>
      </c>
      <c r="M94" s="366" t="s">
        <v>7</v>
      </c>
      <c r="N94" s="366" t="s">
        <v>7</v>
      </c>
      <c r="O94" s="366" t="s">
        <v>7</v>
      </c>
      <c r="P94" s="366" t="s">
        <v>7</v>
      </c>
      <c r="Q94" s="366" t="s">
        <v>7</v>
      </c>
      <c r="R94" s="366" t="s">
        <v>7</v>
      </c>
      <c r="S94" s="366" t="s">
        <v>7</v>
      </c>
      <c r="T94" s="366" t="s">
        <v>7</v>
      </c>
      <c r="U94" s="366" t="s">
        <v>7</v>
      </c>
      <c r="V94" s="366" t="s">
        <v>7</v>
      </c>
      <c r="W94" s="366" t="s">
        <v>7</v>
      </c>
      <c r="X94" s="366" t="s">
        <v>7</v>
      </c>
      <c r="Y94" s="366" t="s">
        <v>7</v>
      </c>
      <c r="Z94" s="366" t="s">
        <v>7</v>
      </c>
      <c r="AA94" s="366" t="s">
        <v>7</v>
      </c>
      <c r="AB94" s="366" t="s">
        <v>7</v>
      </c>
      <c r="AC94" s="366" t="s">
        <v>7</v>
      </c>
      <c r="AD94" s="366" t="s">
        <v>7</v>
      </c>
      <c r="AE94" s="366" t="s">
        <v>7</v>
      </c>
      <c r="AF94" s="366" t="s">
        <v>7</v>
      </c>
      <c r="AG94" s="366" t="s">
        <v>7</v>
      </c>
      <c r="AH94" s="366" t="s">
        <v>7</v>
      </c>
      <c r="AI94" s="366" t="s">
        <v>7</v>
      </c>
      <c r="AJ94" s="366" t="s">
        <v>7</v>
      </c>
      <c r="AK94" s="366" t="s">
        <v>7</v>
      </c>
      <c r="AL94" s="366" t="s">
        <v>7</v>
      </c>
      <c r="AM94" s="366" t="s">
        <v>7</v>
      </c>
      <c r="AN94" s="366" t="s">
        <v>7</v>
      </c>
      <c r="AO94" s="366" t="s">
        <v>7</v>
      </c>
      <c r="AP94" s="366" t="s">
        <v>7</v>
      </c>
      <c r="AQ94" s="366" t="s">
        <v>7</v>
      </c>
      <c r="AR94" s="366" t="s">
        <v>7</v>
      </c>
      <c r="AS94" s="366" t="s">
        <v>7</v>
      </c>
      <c r="AT94" s="366" t="s">
        <v>7</v>
      </c>
      <c r="AU94" s="366" t="s">
        <v>7</v>
      </c>
      <c r="AV94" s="366" t="s">
        <v>7</v>
      </c>
      <c r="AW94" s="366" t="s">
        <v>7</v>
      </c>
      <c r="AX94" s="366" t="s">
        <v>7</v>
      </c>
      <c r="AY94" s="366" t="s">
        <v>7</v>
      </c>
      <c r="AZ94" s="366" t="s">
        <v>7</v>
      </c>
      <c r="BA94" s="366" t="s">
        <v>7</v>
      </c>
      <c r="BB94" s="366" t="s">
        <v>7</v>
      </c>
      <c r="BC94" s="366" t="s">
        <v>7</v>
      </c>
      <c r="BD94" s="366" t="s">
        <v>7</v>
      </c>
      <c r="BE94" s="366" t="s">
        <v>7</v>
      </c>
      <c r="BF94" s="366" t="s">
        <v>7</v>
      </c>
      <c r="BG94" s="366" t="s">
        <v>7</v>
      </c>
      <c r="BH94" s="366" t="s">
        <v>7</v>
      </c>
      <c r="BI94" s="366" t="s">
        <v>7</v>
      </c>
      <c r="BJ94" s="366" t="s">
        <v>7</v>
      </c>
      <c r="BK94" s="91" t="s">
        <v>7</v>
      </c>
      <c r="BL94" s="121">
        <f t="shared" si="15"/>
        <v>89</v>
      </c>
      <c r="BM94" s="208" t="str">
        <f t="shared" ca="1" si="12"/>
        <v>x</v>
      </c>
      <c r="BO94" s="282" t="str">
        <f>'Task PV @ PT'!D94</f>
        <v>x</v>
      </c>
      <c r="BP94" s="282" t="str">
        <f t="shared" si="10"/>
        <v>x</v>
      </c>
      <c r="BQ94" s="283" t="str">
        <f t="shared" ca="1" si="11"/>
        <v>x</v>
      </c>
      <c r="BR94" s="278" t="str">
        <f t="shared" si="16"/>
        <v>x</v>
      </c>
      <c r="BS94" s="278" t="str">
        <f t="shared" ca="1" si="13"/>
        <v>x</v>
      </c>
      <c r="BT94" s="278" t="str">
        <f t="shared" si="14"/>
        <v>x</v>
      </c>
    </row>
    <row r="95" spans="1:72" ht="13.5" thickBot="1" x14ac:dyDescent="0.25">
      <c r="A95" s="100" t="str">
        <f>'Task PV @ PT'!A95</f>
        <v>Task Identifier</v>
      </c>
      <c r="B95" s="128" t="s">
        <v>7</v>
      </c>
      <c r="C95" s="133" t="s">
        <v>7</v>
      </c>
      <c r="D95" s="366" t="s">
        <v>7</v>
      </c>
      <c r="E95" s="366" t="s">
        <v>7</v>
      </c>
      <c r="F95" s="366" t="s">
        <v>7</v>
      </c>
      <c r="G95" s="366" t="s">
        <v>7</v>
      </c>
      <c r="H95" s="366" t="s">
        <v>7</v>
      </c>
      <c r="I95" s="366" t="s">
        <v>7</v>
      </c>
      <c r="J95" s="366" t="s">
        <v>7</v>
      </c>
      <c r="K95" s="366" t="s">
        <v>7</v>
      </c>
      <c r="L95" s="366" t="s">
        <v>7</v>
      </c>
      <c r="M95" s="366" t="s">
        <v>7</v>
      </c>
      <c r="N95" s="366" t="s">
        <v>7</v>
      </c>
      <c r="O95" s="366" t="s">
        <v>7</v>
      </c>
      <c r="P95" s="366" t="s">
        <v>7</v>
      </c>
      <c r="Q95" s="366" t="s">
        <v>7</v>
      </c>
      <c r="R95" s="366" t="s">
        <v>7</v>
      </c>
      <c r="S95" s="366" t="s">
        <v>7</v>
      </c>
      <c r="T95" s="366" t="s">
        <v>7</v>
      </c>
      <c r="U95" s="366" t="s">
        <v>7</v>
      </c>
      <c r="V95" s="366" t="s">
        <v>7</v>
      </c>
      <c r="W95" s="366" t="s">
        <v>7</v>
      </c>
      <c r="X95" s="366" t="s">
        <v>7</v>
      </c>
      <c r="Y95" s="366" t="s">
        <v>7</v>
      </c>
      <c r="Z95" s="366" t="s">
        <v>7</v>
      </c>
      <c r="AA95" s="366" t="s">
        <v>7</v>
      </c>
      <c r="AB95" s="366" t="s">
        <v>7</v>
      </c>
      <c r="AC95" s="366" t="s">
        <v>7</v>
      </c>
      <c r="AD95" s="366" t="s">
        <v>7</v>
      </c>
      <c r="AE95" s="366" t="s">
        <v>7</v>
      </c>
      <c r="AF95" s="366" t="s">
        <v>7</v>
      </c>
      <c r="AG95" s="366" t="s">
        <v>7</v>
      </c>
      <c r="AH95" s="366" t="s">
        <v>7</v>
      </c>
      <c r="AI95" s="366" t="s">
        <v>7</v>
      </c>
      <c r="AJ95" s="366" t="s">
        <v>7</v>
      </c>
      <c r="AK95" s="366" t="s">
        <v>7</v>
      </c>
      <c r="AL95" s="366" t="s">
        <v>7</v>
      </c>
      <c r="AM95" s="366" t="s">
        <v>7</v>
      </c>
      <c r="AN95" s="366" t="s">
        <v>7</v>
      </c>
      <c r="AO95" s="366" t="s">
        <v>7</v>
      </c>
      <c r="AP95" s="366" t="s">
        <v>7</v>
      </c>
      <c r="AQ95" s="366" t="s">
        <v>7</v>
      </c>
      <c r="AR95" s="366" t="s">
        <v>7</v>
      </c>
      <c r="AS95" s="366" t="s">
        <v>7</v>
      </c>
      <c r="AT95" s="366" t="s">
        <v>7</v>
      </c>
      <c r="AU95" s="366" t="s">
        <v>7</v>
      </c>
      <c r="AV95" s="366" t="s">
        <v>7</v>
      </c>
      <c r="AW95" s="366" t="s">
        <v>7</v>
      </c>
      <c r="AX95" s="366" t="s">
        <v>7</v>
      </c>
      <c r="AY95" s="366" t="s">
        <v>7</v>
      </c>
      <c r="AZ95" s="366" t="s">
        <v>7</v>
      </c>
      <c r="BA95" s="366" t="s">
        <v>7</v>
      </c>
      <c r="BB95" s="366" t="s">
        <v>7</v>
      </c>
      <c r="BC95" s="366" t="s">
        <v>7</v>
      </c>
      <c r="BD95" s="366" t="s">
        <v>7</v>
      </c>
      <c r="BE95" s="366" t="s">
        <v>7</v>
      </c>
      <c r="BF95" s="366" t="s">
        <v>7</v>
      </c>
      <c r="BG95" s="366" t="s">
        <v>7</v>
      </c>
      <c r="BH95" s="366" t="s">
        <v>7</v>
      </c>
      <c r="BI95" s="366" t="s">
        <v>7</v>
      </c>
      <c r="BJ95" s="366" t="s">
        <v>7</v>
      </c>
      <c r="BK95" s="91" t="s">
        <v>7</v>
      </c>
      <c r="BL95" s="121">
        <f t="shared" si="15"/>
        <v>90</v>
      </c>
      <c r="BM95" s="208" t="str">
        <f t="shared" ca="1" si="12"/>
        <v>x</v>
      </c>
      <c r="BO95" s="282" t="str">
        <f>'Task PV @ PT'!D95</f>
        <v>x</v>
      </c>
      <c r="BP95" s="282" t="str">
        <f t="shared" si="10"/>
        <v>x</v>
      </c>
      <c r="BQ95" s="283" t="str">
        <f t="shared" ca="1" si="11"/>
        <v>x</v>
      </c>
      <c r="BR95" s="278" t="str">
        <f t="shared" si="16"/>
        <v>x</v>
      </c>
      <c r="BS95" s="278" t="str">
        <f t="shared" ca="1" si="13"/>
        <v>x</v>
      </c>
      <c r="BT95" s="278" t="str">
        <f t="shared" si="14"/>
        <v>x</v>
      </c>
    </row>
    <row r="96" spans="1:72" ht="13.5" thickBot="1" x14ac:dyDescent="0.25">
      <c r="A96" s="100" t="str">
        <f>'Task PV @ PT'!A96</f>
        <v>Task Identifier</v>
      </c>
      <c r="B96" s="128" t="s">
        <v>7</v>
      </c>
      <c r="C96" s="133" t="s">
        <v>7</v>
      </c>
      <c r="D96" s="366" t="s">
        <v>7</v>
      </c>
      <c r="E96" s="366" t="s">
        <v>7</v>
      </c>
      <c r="F96" s="366" t="s">
        <v>7</v>
      </c>
      <c r="G96" s="366" t="s">
        <v>7</v>
      </c>
      <c r="H96" s="366" t="s">
        <v>7</v>
      </c>
      <c r="I96" s="366" t="s">
        <v>7</v>
      </c>
      <c r="J96" s="366" t="s">
        <v>7</v>
      </c>
      <c r="K96" s="366" t="s">
        <v>7</v>
      </c>
      <c r="L96" s="366" t="s">
        <v>7</v>
      </c>
      <c r="M96" s="366" t="s">
        <v>7</v>
      </c>
      <c r="N96" s="366" t="s">
        <v>7</v>
      </c>
      <c r="O96" s="366" t="s">
        <v>7</v>
      </c>
      <c r="P96" s="366" t="s">
        <v>7</v>
      </c>
      <c r="Q96" s="366" t="s">
        <v>7</v>
      </c>
      <c r="R96" s="366" t="s">
        <v>7</v>
      </c>
      <c r="S96" s="366" t="s">
        <v>7</v>
      </c>
      <c r="T96" s="366" t="s">
        <v>7</v>
      </c>
      <c r="U96" s="366" t="s">
        <v>7</v>
      </c>
      <c r="V96" s="366" t="s">
        <v>7</v>
      </c>
      <c r="W96" s="366" t="s">
        <v>7</v>
      </c>
      <c r="X96" s="366" t="s">
        <v>7</v>
      </c>
      <c r="Y96" s="366" t="s">
        <v>7</v>
      </c>
      <c r="Z96" s="366" t="s">
        <v>7</v>
      </c>
      <c r="AA96" s="366" t="s">
        <v>7</v>
      </c>
      <c r="AB96" s="366" t="s">
        <v>7</v>
      </c>
      <c r="AC96" s="366" t="s">
        <v>7</v>
      </c>
      <c r="AD96" s="366" t="s">
        <v>7</v>
      </c>
      <c r="AE96" s="366" t="s">
        <v>7</v>
      </c>
      <c r="AF96" s="366" t="s">
        <v>7</v>
      </c>
      <c r="AG96" s="366" t="s">
        <v>7</v>
      </c>
      <c r="AH96" s="366" t="s">
        <v>7</v>
      </c>
      <c r="AI96" s="366" t="s">
        <v>7</v>
      </c>
      <c r="AJ96" s="366" t="s">
        <v>7</v>
      </c>
      <c r="AK96" s="366" t="s">
        <v>7</v>
      </c>
      <c r="AL96" s="366" t="s">
        <v>7</v>
      </c>
      <c r="AM96" s="366" t="s">
        <v>7</v>
      </c>
      <c r="AN96" s="366" t="s">
        <v>7</v>
      </c>
      <c r="AO96" s="366" t="s">
        <v>7</v>
      </c>
      <c r="AP96" s="366" t="s">
        <v>7</v>
      </c>
      <c r="AQ96" s="366" t="s">
        <v>7</v>
      </c>
      <c r="AR96" s="366" t="s">
        <v>7</v>
      </c>
      <c r="AS96" s="366" t="s">
        <v>7</v>
      </c>
      <c r="AT96" s="366" t="s">
        <v>7</v>
      </c>
      <c r="AU96" s="366" t="s">
        <v>7</v>
      </c>
      <c r="AV96" s="366" t="s">
        <v>7</v>
      </c>
      <c r="AW96" s="366" t="s">
        <v>7</v>
      </c>
      <c r="AX96" s="366" t="s">
        <v>7</v>
      </c>
      <c r="AY96" s="366" t="s">
        <v>7</v>
      </c>
      <c r="AZ96" s="366" t="s">
        <v>7</v>
      </c>
      <c r="BA96" s="366" t="s">
        <v>7</v>
      </c>
      <c r="BB96" s="366" t="s">
        <v>7</v>
      </c>
      <c r="BC96" s="366" t="s">
        <v>7</v>
      </c>
      <c r="BD96" s="366" t="s">
        <v>7</v>
      </c>
      <c r="BE96" s="366" t="s">
        <v>7</v>
      </c>
      <c r="BF96" s="366" t="s">
        <v>7</v>
      </c>
      <c r="BG96" s="366" t="s">
        <v>7</v>
      </c>
      <c r="BH96" s="366" t="s">
        <v>7</v>
      </c>
      <c r="BI96" s="366" t="s">
        <v>7</v>
      </c>
      <c r="BJ96" s="366" t="s">
        <v>7</v>
      </c>
      <c r="BK96" s="91" t="s">
        <v>7</v>
      </c>
      <c r="BL96" s="121">
        <f t="shared" si="15"/>
        <v>91</v>
      </c>
      <c r="BM96" s="208" t="str">
        <f t="shared" ca="1" si="12"/>
        <v>x</v>
      </c>
      <c r="BO96" s="282" t="str">
        <f>'Task PV @ PT'!D96</f>
        <v>x</v>
      </c>
      <c r="BP96" s="282" t="str">
        <f t="shared" si="10"/>
        <v>x</v>
      </c>
      <c r="BQ96" s="283" t="str">
        <f t="shared" ca="1" si="11"/>
        <v>x</v>
      </c>
      <c r="BR96" s="278" t="str">
        <f t="shared" si="16"/>
        <v>x</v>
      </c>
      <c r="BS96" s="278" t="str">
        <f t="shared" ca="1" si="13"/>
        <v>x</v>
      </c>
      <c r="BT96" s="278" t="str">
        <f t="shared" si="14"/>
        <v>x</v>
      </c>
    </row>
    <row r="97" spans="1:72" ht="13.5" thickBot="1" x14ac:dyDescent="0.25">
      <c r="A97" s="100" t="str">
        <f>'Task PV @ PT'!A97</f>
        <v>Task Identifier</v>
      </c>
      <c r="B97" s="128" t="s">
        <v>7</v>
      </c>
      <c r="C97" s="133" t="s">
        <v>7</v>
      </c>
      <c r="D97" s="366" t="s">
        <v>7</v>
      </c>
      <c r="E97" s="366" t="s">
        <v>7</v>
      </c>
      <c r="F97" s="366" t="s">
        <v>7</v>
      </c>
      <c r="G97" s="366" t="s">
        <v>7</v>
      </c>
      <c r="H97" s="366" t="s">
        <v>7</v>
      </c>
      <c r="I97" s="366" t="s">
        <v>7</v>
      </c>
      <c r="J97" s="366" t="s">
        <v>7</v>
      </c>
      <c r="K97" s="366" t="s">
        <v>7</v>
      </c>
      <c r="L97" s="366" t="s">
        <v>7</v>
      </c>
      <c r="M97" s="366" t="s">
        <v>7</v>
      </c>
      <c r="N97" s="366" t="s">
        <v>7</v>
      </c>
      <c r="O97" s="366" t="s">
        <v>7</v>
      </c>
      <c r="P97" s="366" t="s">
        <v>7</v>
      </c>
      <c r="Q97" s="366" t="s">
        <v>7</v>
      </c>
      <c r="R97" s="366" t="s">
        <v>7</v>
      </c>
      <c r="S97" s="366" t="s">
        <v>7</v>
      </c>
      <c r="T97" s="366" t="s">
        <v>7</v>
      </c>
      <c r="U97" s="366" t="s">
        <v>7</v>
      </c>
      <c r="V97" s="366" t="s">
        <v>7</v>
      </c>
      <c r="W97" s="366" t="s">
        <v>7</v>
      </c>
      <c r="X97" s="366" t="s">
        <v>7</v>
      </c>
      <c r="Y97" s="366" t="s">
        <v>7</v>
      </c>
      <c r="Z97" s="366" t="s">
        <v>7</v>
      </c>
      <c r="AA97" s="366" t="s">
        <v>7</v>
      </c>
      <c r="AB97" s="366" t="s">
        <v>7</v>
      </c>
      <c r="AC97" s="366" t="s">
        <v>7</v>
      </c>
      <c r="AD97" s="366" t="s">
        <v>7</v>
      </c>
      <c r="AE97" s="366" t="s">
        <v>7</v>
      </c>
      <c r="AF97" s="366" t="s">
        <v>7</v>
      </c>
      <c r="AG97" s="366" t="s">
        <v>7</v>
      </c>
      <c r="AH97" s="366" t="s">
        <v>7</v>
      </c>
      <c r="AI97" s="366" t="s">
        <v>7</v>
      </c>
      <c r="AJ97" s="366" t="s">
        <v>7</v>
      </c>
      <c r="AK97" s="366" t="s">
        <v>7</v>
      </c>
      <c r="AL97" s="366" t="s">
        <v>7</v>
      </c>
      <c r="AM97" s="366" t="s">
        <v>7</v>
      </c>
      <c r="AN97" s="366" t="s">
        <v>7</v>
      </c>
      <c r="AO97" s="366" t="s">
        <v>7</v>
      </c>
      <c r="AP97" s="366" t="s">
        <v>7</v>
      </c>
      <c r="AQ97" s="366" t="s">
        <v>7</v>
      </c>
      <c r="AR97" s="366" t="s">
        <v>7</v>
      </c>
      <c r="AS97" s="366" t="s">
        <v>7</v>
      </c>
      <c r="AT97" s="366" t="s">
        <v>7</v>
      </c>
      <c r="AU97" s="366" t="s">
        <v>7</v>
      </c>
      <c r="AV97" s="366" t="s">
        <v>7</v>
      </c>
      <c r="AW97" s="366" t="s">
        <v>7</v>
      </c>
      <c r="AX97" s="366" t="s">
        <v>7</v>
      </c>
      <c r="AY97" s="366" t="s">
        <v>7</v>
      </c>
      <c r="AZ97" s="366" t="s">
        <v>7</v>
      </c>
      <c r="BA97" s="366" t="s">
        <v>7</v>
      </c>
      <c r="BB97" s="366" t="s">
        <v>7</v>
      </c>
      <c r="BC97" s="366" t="s">
        <v>7</v>
      </c>
      <c r="BD97" s="366" t="s">
        <v>7</v>
      </c>
      <c r="BE97" s="366" t="s">
        <v>7</v>
      </c>
      <c r="BF97" s="366" t="s">
        <v>7</v>
      </c>
      <c r="BG97" s="366" t="s">
        <v>7</v>
      </c>
      <c r="BH97" s="366" t="s">
        <v>7</v>
      </c>
      <c r="BI97" s="366" t="s">
        <v>7</v>
      </c>
      <c r="BJ97" s="366" t="s">
        <v>7</v>
      </c>
      <c r="BK97" s="91" t="s">
        <v>7</v>
      </c>
      <c r="BL97" s="121">
        <f t="shared" si="15"/>
        <v>92</v>
      </c>
      <c r="BM97" s="208" t="str">
        <f t="shared" ca="1" si="12"/>
        <v>x</v>
      </c>
      <c r="BO97" s="282" t="str">
        <f>'Task PV @ PT'!D97</f>
        <v>x</v>
      </c>
      <c r="BP97" s="282" t="str">
        <f t="shared" si="10"/>
        <v>x</v>
      </c>
      <c r="BQ97" s="283" t="str">
        <f t="shared" ca="1" si="11"/>
        <v>x</v>
      </c>
      <c r="BR97" s="278" t="str">
        <f t="shared" si="16"/>
        <v>x</v>
      </c>
      <c r="BS97" s="278" t="str">
        <f t="shared" ca="1" si="13"/>
        <v>x</v>
      </c>
      <c r="BT97" s="278" t="str">
        <f t="shared" si="14"/>
        <v>x</v>
      </c>
    </row>
    <row r="98" spans="1:72" ht="13.5" thickBot="1" x14ac:dyDescent="0.25">
      <c r="A98" s="100" t="str">
        <f>'Task PV @ PT'!A98</f>
        <v>Task Identifier</v>
      </c>
      <c r="B98" s="128" t="s">
        <v>7</v>
      </c>
      <c r="C98" s="133" t="s">
        <v>7</v>
      </c>
      <c r="D98" s="366" t="s">
        <v>7</v>
      </c>
      <c r="E98" s="366" t="s">
        <v>7</v>
      </c>
      <c r="F98" s="366" t="s">
        <v>7</v>
      </c>
      <c r="G98" s="366" t="s">
        <v>7</v>
      </c>
      <c r="H98" s="366" t="s">
        <v>7</v>
      </c>
      <c r="I98" s="366" t="s">
        <v>7</v>
      </c>
      <c r="J98" s="366" t="s">
        <v>7</v>
      </c>
      <c r="K98" s="366" t="s">
        <v>7</v>
      </c>
      <c r="L98" s="366" t="s">
        <v>7</v>
      </c>
      <c r="M98" s="366" t="s">
        <v>7</v>
      </c>
      <c r="N98" s="366" t="s">
        <v>7</v>
      </c>
      <c r="O98" s="366" t="s">
        <v>7</v>
      </c>
      <c r="P98" s="366" t="s">
        <v>7</v>
      </c>
      <c r="Q98" s="366" t="s">
        <v>7</v>
      </c>
      <c r="R98" s="366" t="s">
        <v>7</v>
      </c>
      <c r="S98" s="366" t="s">
        <v>7</v>
      </c>
      <c r="T98" s="366" t="s">
        <v>7</v>
      </c>
      <c r="U98" s="366" t="s">
        <v>7</v>
      </c>
      <c r="V98" s="366" t="s">
        <v>7</v>
      </c>
      <c r="W98" s="366" t="s">
        <v>7</v>
      </c>
      <c r="X98" s="366" t="s">
        <v>7</v>
      </c>
      <c r="Y98" s="366" t="s">
        <v>7</v>
      </c>
      <c r="Z98" s="366" t="s">
        <v>7</v>
      </c>
      <c r="AA98" s="366" t="s">
        <v>7</v>
      </c>
      <c r="AB98" s="366" t="s">
        <v>7</v>
      </c>
      <c r="AC98" s="366" t="s">
        <v>7</v>
      </c>
      <c r="AD98" s="366" t="s">
        <v>7</v>
      </c>
      <c r="AE98" s="366" t="s">
        <v>7</v>
      </c>
      <c r="AF98" s="366" t="s">
        <v>7</v>
      </c>
      <c r="AG98" s="366" t="s">
        <v>7</v>
      </c>
      <c r="AH98" s="366" t="s">
        <v>7</v>
      </c>
      <c r="AI98" s="366" t="s">
        <v>7</v>
      </c>
      <c r="AJ98" s="366" t="s">
        <v>7</v>
      </c>
      <c r="AK98" s="366" t="s">
        <v>7</v>
      </c>
      <c r="AL98" s="366" t="s">
        <v>7</v>
      </c>
      <c r="AM98" s="366" t="s">
        <v>7</v>
      </c>
      <c r="AN98" s="366" t="s">
        <v>7</v>
      </c>
      <c r="AO98" s="366" t="s">
        <v>7</v>
      </c>
      <c r="AP98" s="366" t="s">
        <v>7</v>
      </c>
      <c r="AQ98" s="366" t="s">
        <v>7</v>
      </c>
      <c r="AR98" s="366" t="s">
        <v>7</v>
      </c>
      <c r="AS98" s="366" t="s">
        <v>7</v>
      </c>
      <c r="AT98" s="366" t="s">
        <v>7</v>
      </c>
      <c r="AU98" s="366" t="s">
        <v>7</v>
      </c>
      <c r="AV98" s="366" t="s">
        <v>7</v>
      </c>
      <c r="AW98" s="366" t="s">
        <v>7</v>
      </c>
      <c r="AX98" s="366" t="s">
        <v>7</v>
      </c>
      <c r="AY98" s="366" t="s">
        <v>7</v>
      </c>
      <c r="AZ98" s="366" t="s">
        <v>7</v>
      </c>
      <c r="BA98" s="366" t="s">
        <v>7</v>
      </c>
      <c r="BB98" s="366" t="s">
        <v>7</v>
      </c>
      <c r="BC98" s="366" t="s">
        <v>7</v>
      </c>
      <c r="BD98" s="366" t="s">
        <v>7</v>
      </c>
      <c r="BE98" s="366" t="s">
        <v>7</v>
      </c>
      <c r="BF98" s="366" t="s">
        <v>7</v>
      </c>
      <c r="BG98" s="366" t="s">
        <v>7</v>
      </c>
      <c r="BH98" s="366" t="s">
        <v>7</v>
      </c>
      <c r="BI98" s="366" t="s">
        <v>7</v>
      </c>
      <c r="BJ98" s="366" t="s">
        <v>7</v>
      </c>
      <c r="BK98" s="91" t="s">
        <v>7</v>
      </c>
      <c r="BL98" s="121">
        <f t="shared" si="15"/>
        <v>93</v>
      </c>
      <c r="BM98" s="208" t="str">
        <f t="shared" ca="1" si="12"/>
        <v>x</v>
      </c>
      <c r="BO98" s="282" t="str">
        <f>'Task PV @ PT'!D98</f>
        <v>x</v>
      </c>
      <c r="BP98" s="282" t="str">
        <f t="shared" si="10"/>
        <v>x</v>
      </c>
      <c r="BQ98" s="283" t="str">
        <f t="shared" ca="1" si="11"/>
        <v>x</v>
      </c>
      <c r="BR98" s="278" t="str">
        <f t="shared" si="16"/>
        <v>x</v>
      </c>
      <c r="BS98" s="278" t="str">
        <f t="shared" ca="1" si="13"/>
        <v>x</v>
      </c>
      <c r="BT98" s="278" t="str">
        <f t="shared" si="14"/>
        <v>x</v>
      </c>
    </row>
    <row r="99" spans="1:72" ht="13.5" thickBot="1" x14ac:dyDescent="0.25">
      <c r="A99" s="100" t="str">
        <f>'Task PV @ PT'!A99</f>
        <v>Task Identifier</v>
      </c>
      <c r="B99" s="128" t="s">
        <v>7</v>
      </c>
      <c r="C99" s="133" t="s">
        <v>7</v>
      </c>
      <c r="D99" s="366" t="s">
        <v>7</v>
      </c>
      <c r="E99" s="366" t="s">
        <v>7</v>
      </c>
      <c r="F99" s="366" t="s">
        <v>7</v>
      </c>
      <c r="G99" s="366" t="s">
        <v>7</v>
      </c>
      <c r="H99" s="366" t="s">
        <v>7</v>
      </c>
      <c r="I99" s="366" t="s">
        <v>7</v>
      </c>
      <c r="J99" s="366" t="s">
        <v>7</v>
      </c>
      <c r="K99" s="366" t="s">
        <v>7</v>
      </c>
      <c r="L99" s="366" t="s">
        <v>7</v>
      </c>
      <c r="M99" s="366" t="s">
        <v>7</v>
      </c>
      <c r="N99" s="366" t="s">
        <v>7</v>
      </c>
      <c r="O99" s="366" t="s">
        <v>7</v>
      </c>
      <c r="P99" s="366" t="s">
        <v>7</v>
      </c>
      <c r="Q99" s="366" t="s">
        <v>7</v>
      </c>
      <c r="R99" s="366" t="s">
        <v>7</v>
      </c>
      <c r="S99" s="366" t="s">
        <v>7</v>
      </c>
      <c r="T99" s="366" t="s">
        <v>7</v>
      </c>
      <c r="U99" s="366" t="s">
        <v>7</v>
      </c>
      <c r="V99" s="366" t="s">
        <v>7</v>
      </c>
      <c r="W99" s="366" t="s">
        <v>7</v>
      </c>
      <c r="X99" s="366" t="s">
        <v>7</v>
      </c>
      <c r="Y99" s="366" t="s">
        <v>7</v>
      </c>
      <c r="Z99" s="366" t="s">
        <v>7</v>
      </c>
      <c r="AA99" s="366" t="s">
        <v>7</v>
      </c>
      <c r="AB99" s="366" t="s">
        <v>7</v>
      </c>
      <c r="AC99" s="366" t="s">
        <v>7</v>
      </c>
      <c r="AD99" s="366" t="s">
        <v>7</v>
      </c>
      <c r="AE99" s="366" t="s">
        <v>7</v>
      </c>
      <c r="AF99" s="366" t="s">
        <v>7</v>
      </c>
      <c r="AG99" s="366" t="s">
        <v>7</v>
      </c>
      <c r="AH99" s="366" t="s">
        <v>7</v>
      </c>
      <c r="AI99" s="366" t="s">
        <v>7</v>
      </c>
      <c r="AJ99" s="366" t="s">
        <v>7</v>
      </c>
      <c r="AK99" s="366" t="s">
        <v>7</v>
      </c>
      <c r="AL99" s="366" t="s">
        <v>7</v>
      </c>
      <c r="AM99" s="366" t="s">
        <v>7</v>
      </c>
      <c r="AN99" s="366" t="s">
        <v>7</v>
      </c>
      <c r="AO99" s="366" t="s">
        <v>7</v>
      </c>
      <c r="AP99" s="366" t="s">
        <v>7</v>
      </c>
      <c r="AQ99" s="366" t="s">
        <v>7</v>
      </c>
      <c r="AR99" s="366" t="s">
        <v>7</v>
      </c>
      <c r="AS99" s="366" t="s">
        <v>7</v>
      </c>
      <c r="AT99" s="366" t="s">
        <v>7</v>
      </c>
      <c r="AU99" s="366" t="s">
        <v>7</v>
      </c>
      <c r="AV99" s="366" t="s">
        <v>7</v>
      </c>
      <c r="AW99" s="366" t="s">
        <v>7</v>
      </c>
      <c r="AX99" s="366" t="s">
        <v>7</v>
      </c>
      <c r="AY99" s="366" t="s">
        <v>7</v>
      </c>
      <c r="AZ99" s="366" t="s">
        <v>7</v>
      </c>
      <c r="BA99" s="366" t="s">
        <v>7</v>
      </c>
      <c r="BB99" s="366" t="s">
        <v>7</v>
      </c>
      <c r="BC99" s="366" t="s">
        <v>7</v>
      </c>
      <c r="BD99" s="366" t="s">
        <v>7</v>
      </c>
      <c r="BE99" s="366" t="s">
        <v>7</v>
      </c>
      <c r="BF99" s="366" t="s">
        <v>7</v>
      </c>
      <c r="BG99" s="366" t="s">
        <v>7</v>
      </c>
      <c r="BH99" s="366" t="s">
        <v>7</v>
      </c>
      <c r="BI99" s="366" t="s">
        <v>7</v>
      </c>
      <c r="BJ99" s="366" t="s">
        <v>7</v>
      </c>
      <c r="BK99" s="91" t="s">
        <v>7</v>
      </c>
      <c r="BL99" s="121">
        <f t="shared" si="15"/>
        <v>94</v>
      </c>
      <c r="BM99" s="208" t="str">
        <f t="shared" ca="1" si="12"/>
        <v>x</v>
      </c>
      <c r="BO99" s="282" t="str">
        <f>'Task PV @ PT'!D99</f>
        <v>x</v>
      </c>
      <c r="BP99" s="282" t="str">
        <f t="shared" si="10"/>
        <v>x</v>
      </c>
      <c r="BQ99" s="283" t="str">
        <f t="shared" ca="1" si="11"/>
        <v>x</v>
      </c>
      <c r="BR99" s="278" t="str">
        <f t="shared" si="16"/>
        <v>x</v>
      </c>
      <c r="BS99" s="278" t="str">
        <f t="shared" ca="1" si="13"/>
        <v>x</v>
      </c>
      <c r="BT99" s="278" t="str">
        <f t="shared" si="14"/>
        <v>x</v>
      </c>
    </row>
    <row r="100" spans="1:72" ht="13.5" thickBot="1" x14ac:dyDescent="0.25">
      <c r="A100" s="100" t="str">
        <f>'Task PV @ PT'!A100</f>
        <v>Task Identifier</v>
      </c>
      <c r="B100" s="128" t="s">
        <v>7</v>
      </c>
      <c r="C100" s="133" t="s">
        <v>7</v>
      </c>
      <c r="D100" s="366" t="s">
        <v>7</v>
      </c>
      <c r="E100" s="366" t="s">
        <v>7</v>
      </c>
      <c r="F100" s="366" t="s">
        <v>7</v>
      </c>
      <c r="G100" s="366" t="s">
        <v>7</v>
      </c>
      <c r="H100" s="366" t="s">
        <v>7</v>
      </c>
      <c r="I100" s="366" t="s">
        <v>7</v>
      </c>
      <c r="J100" s="366" t="s">
        <v>7</v>
      </c>
      <c r="K100" s="366" t="s">
        <v>7</v>
      </c>
      <c r="L100" s="366" t="s">
        <v>7</v>
      </c>
      <c r="M100" s="366" t="s">
        <v>7</v>
      </c>
      <c r="N100" s="366" t="s">
        <v>7</v>
      </c>
      <c r="O100" s="366" t="s">
        <v>7</v>
      </c>
      <c r="P100" s="366" t="s">
        <v>7</v>
      </c>
      <c r="Q100" s="366" t="s">
        <v>7</v>
      </c>
      <c r="R100" s="366" t="s">
        <v>7</v>
      </c>
      <c r="S100" s="366" t="s">
        <v>7</v>
      </c>
      <c r="T100" s="366" t="s">
        <v>7</v>
      </c>
      <c r="U100" s="366" t="s">
        <v>7</v>
      </c>
      <c r="V100" s="366" t="s">
        <v>7</v>
      </c>
      <c r="W100" s="366" t="s">
        <v>7</v>
      </c>
      <c r="X100" s="366" t="s">
        <v>7</v>
      </c>
      <c r="Y100" s="366" t="s">
        <v>7</v>
      </c>
      <c r="Z100" s="366" t="s">
        <v>7</v>
      </c>
      <c r="AA100" s="366" t="s">
        <v>7</v>
      </c>
      <c r="AB100" s="366" t="s">
        <v>7</v>
      </c>
      <c r="AC100" s="366" t="s">
        <v>7</v>
      </c>
      <c r="AD100" s="366" t="s">
        <v>7</v>
      </c>
      <c r="AE100" s="366" t="s">
        <v>7</v>
      </c>
      <c r="AF100" s="366" t="s">
        <v>7</v>
      </c>
      <c r="AG100" s="366" t="s">
        <v>7</v>
      </c>
      <c r="AH100" s="366" t="s">
        <v>7</v>
      </c>
      <c r="AI100" s="366" t="s">
        <v>7</v>
      </c>
      <c r="AJ100" s="366" t="s">
        <v>7</v>
      </c>
      <c r="AK100" s="366" t="s">
        <v>7</v>
      </c>
      <c r="AL100" s="366" t="s">
        <v>7</v>
      </c>
      <c r="AM100" s="366" t="s">
        <v>7</v>
      </c>
      <c r="AN100" s="366" t="s">
        <v>7</v>
      </c>
      <c r="AO100" s="366" t="s">
        <v>7</v>
      </c>
      <c r="AP100" s="366" t="s">
        <v>7</v>
      </c>
      <c r="AQ100" s="366" t="s">
        <v>7</v>
      </c>
      <c r="AR100" s="366" t="s">
        <v>7</v>
      </c>
      <c r="AS100" s="366" t="s">
        <v>7</v>
      </c>
      <c r="AT100" s="366" t="s">
        <v>7</v>
      </c>
      <c r="AU100" s="366" t="s">
        <v>7</v>
      </c>
      <c r="AV100" s="366" t="s">
        <v>7</v>
      </c>
      <c r="AW100" s="366" t="s">
        <v>7</v>
      </c>
      <c r="AX100" s="366" t="s">
        <v>7</v>
      </c>
      <c r="AY100" s="366" t="s">
        <v>7</v>
      </c>
      <c r="AZ100" s="366" t="s">
        <v>7</v>
      </c>
      <c r="BA100" s="366" t="s">
        <v>7</v>
      </c>
      <c r="BB100" s="366" t="s">
        <v>7</v>
      </c>
      <c r="BC100" s="366" t="s">
        <v>7</v>
      </c>
      <c r="BD100" s="366" t="s">
        <v>7</v>
      </c>
      <c r="BE100" s="366" t="s">
        <v>7</v>
      </c>
      <c r="BF100" s="366" t="s">
        <v>7</v>
      </c>
      <c r="BG100" s="366" t="s">
        <v>7</v>
      </c>
      <c r="BH100" s="366" t="s">
        <v>7</v>
      </c>
      <c r="BI100" s="366" t="s">
        <v>7</v>
      </c>
      <c r="BJ100" s="366" t="s">
        <v>7</v>
      </c>
      <c r="BK100" s="91" t="s">
        <v>7</v>
      </c>
      <c r="BL100" s="121">
        <f t="shared" si="15"/>
        <v>95</v>
      </c>
      <c r="BM100" s="208" t="str">
        <f t="shared" ca="1" si="12"/>
        <v>x</v>
      </c>
      <c r="BO100" s="282" t="str">
        <f>'Task PV @ PT'!D100</f>
        <v>x</v>
      </c>
      <c r="BP100" s="282" t="str">
        <f t="shared" si="10"/>
        <v>x</v>
      </c>
      <c r="BQ100" s="283" t="str">
        <f t="shared" ca="1" si="11"/>
        <v>x</v>
      </c>
      <c r="BR100" s="278" t="str">
        <f t="shared" si="16"/>
        <v>x</v>
      </c>
      <c r="BS100" s="278" t="str">
        <f t="shared" ca="1" si="13"/>
        <v>x</v>
      </c>
      <c r="BT100" s="278" t="str">
        <f t="shared" si="14"/>
        <v>x</v>
      </c>
    </row>
    <row r="101" spans="1:72" ht="13.5" thickBot="1" x14ac:dyDescent="0.25">
      <c r="A101" s="100" t="str">
        <f>'Task PV @ PT'!A101</f>
        <v>Task Identifier</v>
      </c>
      <c r="B101" s="128" t="s">
        <v>7</v>
      </c>
      <c r="C101" s="133" t="s">
        <v>7</v>
      </c>
      <c r="D101" s="366" t="s">
        <v>7</v>
      </c>
      <c r="E101" s="366" t="s">
        <v>7</v>
      </c>
      <c r="F101" s="366" t="s">
        <v>7</v>
      </c>
      <c r="G101" s="366" t="s">
        <v>7</v>
      </c>
      <c r="H101" s="366" t="s">
        <v>7</v>
      </c>
      <c r="I101" s="366" t="s">
        <v>7</v>
      </c>
      <c r="J101" s="366" t="s">
        <v>7</v>
      </c>
      <c r="K101" s="366" t="s">
        <v>7</v>
      </c>
      <c r="L101" s="366" t="s">
        <v>7</v>
      </c>
      <c r="M101" s="366" t="s">
        <v>7</v>
      </c>
      <c r="N101" s="366" t="s">
        <v>7</v>
      </c>
      <c r="O101" s="366" t="s">
        <v>7</v>
      </c>
      <c r="P101" s="366" t="s">
        <v>7</v>
      </c>
      <c r="Q101" s="366" t="s">
        <v>7</v>
      </c>
      <c r="R101" s="366" t="s">
        <v>7</v>
      </c>
      <c r="S101" s="366" t="s">
        <v>7</v>
      </c>
      <c r="T101" s="366" t="s">
        <v>7</v>
      </c>
      <c r="U101" s="366" t="s">
        <v>7</v>
      </c>
      <c r="V101" s="366" t="s">
        <v>7</v>
      </c>
      <c r="W101" s="366" t="s">
        <v>7</v>
      </c>
      <c r="X101" s="366" t="s">
        <v>7</v>
      </c>
      <c r="Y101" s="366" t="s">
        <v>7</v>
      </c>
      <c r="Z101" s="366" t="s">
        <v>7</v>
      </c>
      <c r="AA101" s="366" t="s">
        <v>7</v>
      </c>
      <c r="AB101" s="366" t="s">
        <v>7</v>
      </c>
      <c r="AC101" s="366" t="s">
        <v>7</v>
      </c>
      <c r="AD101" s="366" t="s">
        <v>7</v>
      </c>
      <c r="AE101" s="366" t="s">
        <v>7</v>
      </c>
      <c r="AF101" s="366" t="s">
        <v>7</v>
      </c>
      <c r="AG101" s="366" t="s">
        <v>7</v>
      </c>
      <c r="AH101" s="366" t="s">
        <v>7</v>
      </c>
      <c r="AI101" s="366" t="s">
        <v>7</v>
      </c>
      <c r="AJ101" s="366" t="s">
        <v>7</v>
      </c>
      <c r="AK101" s="366" t="s">
        <v>7</v>
      </c>
      <c r="AL101" s="366" t="s">
        <v>7</v>
      </c>
      <c r="AM101" s="366" t="s">
        <v>7</v>
      </c>
      <c r="AN101" s="366" t="s">
        <v>7</v>
      </c>
      <c r="AO101" s="366" t="s">
        <v>7</v>
      </c>
      <c r="AP101" s="366" t="s">
        <v>7</v>
      </c>
      <c r="AQ101" s="366" t="s">
        <v>7</v>
      </c>
      <c r="AR101" s="366" t="s">
        <v>7</v>
      </c>
      <c r="AS101" s="366" t="s">
        <v>7</v>
      </c>
      <c r="AT101" s="366" t="s">
        <v>7</v>
      </c>
      <c r="AU101" s="366" t="s">
        <v>7</v>
      </c>
      <c r="AV101" s="366" t="s">
        <v>7</v>
      </c>
      <c r="AW101" s="366" t="s">
        <v>7</v>
      </c>
      <c r="AX101" s="366" t="s">
        <v>7</v>
      </c>
      <c r="AY101" s="366" t="s">
        <v>7</v>
      </c>
      <c r="AZ101" s="366" t="s">
        <v>7</v>
      </c>
      <c r="BA101" s="366" t="s">
        <v>7</v>
      </c>
      <c r="BB101" s="366" t="s">
        <v>7</v>
      </c>
      <c r="BC101" s="366" t="s">
        <v>7</v>
      </c>
      <c r="BD101" s="366" t="s">
        <v>7</v>
      </c>
      <c r="BE101" s="366" t="s">
        <v>7</v>
      </c>
      <c r="BF101" s="366" t="s">
        <v>7</v>
      </c>
      <c r="BG101" s="366" t="s">
        <v>7</v>
      </c>
      <c r="BH101" s="366" t="s">
        <v>7</v>
      </c>
      <c r="BI101" s="366" t="s">
        <v>7</v>
      </c>
      <c r="BJ101" s="366" t="s">
        <v>7</v>
      </c>
      <c r="BK101" s="91" t="s">
        <v>7</v>
      </c>
      <c r="BL101" s="121">
        <f t="shared" si="15"/>
        <v>96</v>
      </c>
      <c r="BM101" s="208" t="str">
        <f t="shared" ca="1" si="12"/>
        <v>x</v>
      </c>
      <c r="BO101" s="282" t="str">
        <f>'Task PV @ PT'!D101</f>
        <v>x</v>
      </c>
      <c r="BP101" s="282" t="str">
        <f t="shared" si="10"/>
        <v>x</v>
      </c>
      <c r="BQ101" s="283" t="str">
        <f t="shared" ca="1" si="11"/>
        <v>x</v>
      </c>
      <c r="BR101" s="278" t="str">
        <f t="shared" si="16"/>
        <v>x</v>
      </c>
      <c r="BS101" s="278" t="str">
        <f t="shared" ca="1" si="13"/>
        <v>x</v>
      </c>
      <c r="BT101" s="278" t="str">
        <f t="shared" si="14"/>
        <v>x</v>
      </c>
    </row>
    <row r="102" spans="1:72" ht="13.5" thickBot="1" x14ac:dyDescent="0.25">
      <c r="A102" s="100" t="str">
        <f>'Task PV @ PT'!A102</f>
        <v>Task Identifier</v>
      </c>
      <c r="B102" s="128" t="s">
        <v>7</v>
      </c>
      <c r="C102" s="133" t="s">
        <v>7</v>
      </c>
      <c r="D102" s="366" t="s">
        <v>7</v>
      </c>
      <c r="E102" s="366" t="s">
        <v>7</v>
      </c>
      <c r="F102" s="366" t="s">
        <v>7</v>
      </c>
      <c r="G102" s="366" t="s">
        <v>7</v>
      </c>
      <c r="H102" s="366" t="s">
        <v>7</v>
      </c>
      <c r="I102" s="366" t="s">
        <v>7</v>
      </c>
      <c r="J102" s="366" t="s">
        <v>7</v>
      </c>
      <c r="K102" s="366" t="s">
        <v>7</v>
      </c>
      <c r="L102" s="366" t="s">
        <v>7</v>
      </c>
      <c r="M102" s="366" t="s">
        <v>7</v>
      </c>
      <c r="N102" s="366" t="s">
        <v>7</v>
      </c>
      <c r="O102" s="366" t="s">
        <v>7</v>
      </c>
      <c r="P102" s="366" t="s">
        <v>7</v>
      </c>
      <c r="Q102" s="366" t="s">
        <v>7</v>
      </c>
      <c r="R102" s="366" t="s">
        <v>7</v>
      </c>
      <c r="S102" s="366" t="s">
        <v>7</v>
      </c>
      <c r="T102" s="366" t="s">
        <v>7</v>
      </c>
      <c r="U102" s="366" t="s">
        <v>7</v>
      </c>
      <c r="V102" s="366" t="s">
        <v>7</v>
      </c>
      <c r="W102" s="366" t="s">
        <v>7</v>
      </c>
      <c r="X102" s="366" t="s">
        <v>7</v>
      </c>
      <c r="Y102" s="366" t="s">
        <v>7</v>
      </c>
      <c r="Z102" s="366" t="s">
        <v>7</v>
      </c>
      <c r="AA102" s="366" t="s">
        <v>7</v>
      </c>
      <c r="AB102" s="366" t="s">
        <v>7</v>
      </c>
      <c r="AC102" s="366" t="s">
        <v>7</v>
      </c>
      <c r="AD102" s="366" t="s">
        <v>7</v>
      </c>
      <c r="AE102" s="366" t="s">
        <v>7</v>
      </c>
      <c r="AF102" s="366" t="s">
        <v>7</v>
      </c>
      <c r="AG102" s="366" t="s">
        <v>7</v>
      </c>
      <c r="AH102" s="366" t="s">
        <v>7</v>
      </c>
      <c r="AI102" s="366" t="s">
        <v>7</v>
      </c>
      <c r="AJ102" s="366" t="s">
        <v>7</v>
      </c>
      <c r="AK102" s="366" t="s">
        <v>7</v>
      </c>
      <c r="AL102" s="366" t="s">
        <v>7</v>
      </c>
      <c r="AM102" s="366" t="s">
        <v>7</v>
      </c>
      <c r="AN102" s="366" t="s">
        <v>7</v>
      </c>
      <c r="AO102" s="366" t="s">
        <v>7</v>
      </c>
      <c r="AP102" s="366" t="s">
        <v>7</v>
      </c>
      <c r="AQ102" s="366" t="s">
        <v>7</v>
      </c>
      <c r="AR102" s="366" t="s">
        <v>7</v>
      </c>
      <c r="AS102" s="366" t="s">
        <v>7</v>
      </c>
      <c r="AT102" s="366" t="s">
        <v>7</v>
      </c>
      <c r="AU102" s="366" t="s">
        <v>7</v>
      </c>
      <c r="AV102" s="366" t="s">
        <v>7</v>
      </c>
      <c r="AW102" s="366" t="s">
        <v>7</v>
      </c>
      <c r="AX102" s="366" t="s">
        <v>7</v>
      </c>
      <c r="AY102" s="366" t="s">
        <v>7</v>
      </c>
      <c r="AZ102" s="366" t="s">
        <v>7</v>
      </c>
      <c r="BA102" s="366" t="s">
        <v>7</v>
      </c>
      <c r="BB102" s="366" t="s">
        <v>7</v>
      </c>
      <c r="BC102" s="366" t="s">
        <v>7</v>
      </c>
      <c r="BD102" s="366" t="s">
        <v>7</v>
      </c>
      <c r="BE102" s="366" t="s">
        <v>7</v>
      </c>
      <c r="BF102" s="366" t="s">
        <v>7</v>
      </c>
      <c r="BG102" s="366" t="s">
        <v>7</v>
      </c>
      <c r="BH102" s="366" t="s">
        <v>7</v>
      </c>
      <c r="BI102" s="366" t="s">
        <v>7</v>
      </c>
      <c r="BJ102" s="366" t="s">
        <v>7</v>
      </c>
      <c r="BK102" s="91" t="s">
        <v>7</v>
      </c>
      <c r="BL102" s="121">
        <f t="shared" si="15"/>
        <v>97</v>
      </c>
      <c r="BM102" s="208" t="str">
        <f t="shared" ca="1" si="12"/>
        <v>x</v>
      </c>
      <c r="BO102" s="282" t="str">
        <f>'Task PV @ PT'!D102</f>
        <v>x</v>
      </c>
      <c r="BP102" s="282" t="str">
        <f t="shared" si="10"/>
        <v>x</v>
      </c>
      <c r="BQ102" s="283" t="str">
        <f t="shared" ca="1" si="11"/>
        <v>x</v>
      </c>
      <c r="BR102" s="278" t="str">
        <f t="shared" si="16"/>
        <v>x</v>
      </c>
      <c r="BS102" s="278" t="str">
        <f t="shared" ca="1" si="13"/>
        <v>x</v>
      </c>
      <c r="BT102" s="278" t="str">
        <f t="shared" si="14"/>
        <v>x</v>
      </c>
    </row>
    <row r="103" spans="1:72" ht="13.5" thickBot="1" x14ac:dyDescent="0.25">
      <c r="A103" s="100" t="str">
        <f>'Task PV @ PT'!A103</f>
        <v>Task Identifier</v>
      </c>
      <c r="B103" s="128" t="s">
        <v>7</v>
      </c>
      <c r="C103" s="133" t="s">
        <v>7</v>
      </c>
      <c r="D103" s="366" t="s">
        <v>7</v>
      </c>
      <c r="E103" s="366" t="s">
        <v>7</v>
      </c>
      <c r="F103" s="366" t="s">
        <v>7</v>
      </c>
      <c r="G103" s="366" t="s">
        <v>7</v>
      </c>
      <c r="H103" s="366" t="s">
        <v>7</v>
      </c>
      <c r="I103" s="366" t="s">
        <v>7</v>
      </c>
      <c r="J103" s="366" t="s">
        <v>7</v>
      </c>
      <c r="K103" s="366" t="s">
        <v>7</v>
      </c>
      <c r="L103" s="366" t="s">
        <v>7</v>
      </c>
      <c r="M103" s="366" t="s">
        <v>7</v>
      </c>
      <c r="N103" s="366" t="s">
        <v>7</v>
      </c>
      <c r="O103" s="366" t="s">
        <v>7</v>
      </c>
      <c r="P103" s="366" t="s">
        <v>7</v>
      </c>
      <c r="Q103" s="366" t="s">
        <v>7</v>
      </c>
      <c r="R103" s="366" t="s">
        <v>7</v>
      </c>
      <c r="S103" s="366" t="s">
        <v>7</v>
      </c>
      <c r="T103" s="366" t="s">
        <v>7</v>
      </c>
      <c r="U103" s="366" t="s">
        <v>7</v>
      </c>
      <c r="V103" s="366" t="s">
        <v>7</v>
      </c>
      <c r="W103" s="366" t="s">
        <v>7</v>
      </c>
      <c r="X103" s="366" t="s">
        <v>7</v>
      </c>
      <c r="Y103" s="366" t="s">
        <v>7</v>
      </c>
      <c r="Z103" s="366" t="s">
        <v>7</v>
      </c>
      <c r="AA103" s="366" t="s">
        <v>7</v>
      </c>
      <c r="AB103" s="366" t="s">
        <v>7</v>
      </c>
      <c r="AC103" s="366" t="s">
        <v>7</v>
      </c>
      <c r="AD103" s="366" t="s">
        <v>7</v>
      </c>
      <c r="AE103" s="366" t="s">
        <v>7</v>
      </c>
      <c r="AF103" s="366" t="s">
        <v>7</v>
      </c>
      <c r="AG103" s="366" t="s">
        <v>7</v>
      </c>
      <c r="AH103" s="366" t="s">
        <v>7</v>
      </c>
      <c r="AI103" s="366" t="s">
        <v>7</v>
      </c>
      <c r="AJ103" s="366" t="s">
        <v>7</v>
      </c>
      <c r="AK103" s="366" t="s">
        <v>7</v>
      </c>
      <c r="AL103" s="366" t="s">
        <v>7</v>
      </c>
      <c r="AM103" s="366" t="s">
        <v>7</v>
      </c>
      <c r="AN103" s="366" t="s">
        <v>7</v>
      </c>
      <c r="AO103" s="366" t="s">
        <v>7</v>
      </c>
      <c r="AP103" s="366" t="s">
        <v>7</v>
      </c>
      <c r="AQ103" s="366" t="s">
        <v>7</v>
      </c>
      <c r="AR103" s="366" t="s">
        <v>7</v>
      </c>
      <c r="AS103" s="366" t="s">
        <v>7</v>
      </c>
      <c r="AT103" s="366" t="s">
        <v>7</v>
      </c>
      <c r="AU103" s="366" t="s">
        <v>7</v>
      </c>
      <c r="AV103" s="366" t="s">
        <v>7</v>
      </c>
      <c r="AW103" s="366" t="s">
        <v>7</v>
      </c>
      <c r="AX103" s="366" t="s">
        <v>7</v>
      </c>
      <c r="AY103" s="366" t="s">
        <v>7</v>
      </c>
      <c r="AZ103" s="366" t="s">
        <v>7</v>
      </c>
      <c r="BA103" s="366" t="s">
        <v>7</v>
      </c>
      <c r="BB103" s="366" t="s">
        <v>7</v>
      </c>
      <c r="BC103" s="366" t="s">
        <v>7</v>
      </c>
      <c r="BD103" s="366" t="s">
        <v>7</v>
      </c>
      <c r="BE103" s="366" t="s">
        <v>7</v>
      </c>
      <c r="BF103" s="366" t="s">
        <v>7</v>
      </c>
      <c r="BG103" s="366" t="s">
        <v>7</v>
      </c>
      <c r="BH103" s="366" t="s">
        <v>7</v>
      </c>
      <c r="BI103" s="366" t="s">
        <v>7</v>
      </c>
      <c r="BJ103" s="366" t="s">
        <v>7</v>
      </c>
      <c r="BK103" s="91" t="s">
        <v>7</v>
      </c>
      <c r="BL103" s="121">
        <f t="shared" si="15"/>
        <v>98</v>
      </c>
      <c r="BM103" s="208" t="str">
        <f t="shared" ca="1" si="12"/>
        <v>x</v>
      </c>
      <c r="BO103" s="282" t="str">
        <f>'Task PV @ PT'!D103</f>
        <v>x</v>
      </c>
      <c r="BP103" s="282" t="str">
        <f t="shared" si="10"/>
        <v>x</v>
      </c>
      <c r="BQ103" s="283" t="str">
        <f t="shared" ca="1" si="11"/>
        <v>x</v>
      </c>
      <c r="BR103" s="278" t="str">
        <f t="shared" si="16"/>
        <v>x</v>
      </c>
      <c r="BS103" s="278" t="str">
        <f t="shared" ca="1" si="13"/>
        <v>x</v>
      </c>
      <c r="BT103" s="278" t="str">
        <f t="shared" si="14"/>
        <v>x</v>
      </c>
    </row>
    <row r="104" spans="1:72" ht="13.5" thickBot="1" x14ac:dyDescent="0.25">
      <c r="A104" s="100" t="str">
        <f>'Task PV @ PT'!A104</f>
        <v>Task Identifier</v>
      </c>
      <c r="B104" s="128" t="s">
        <v>7</v>
      </c>
      <c r="C104" s="133" t="s">
        <v>7</v>
      </c>
      <c r="D104" s="366" t="s">
        <v>7</v>
      </c>
      <c r="E104" s="366" t="s">
        <v>7</v>
      </c>
      <c r="F104" s="366" t="s">
        <v>7</v>
      </c>
      <c r="G104" s="366" t="s">
        <v>7</v>
      </c>
      <c r="H104" s="366" t="s">
        <v>7</v>
      </c>
      <c r="I104" s="366" t="s">
        <v>7</v>
      </c>
      <c r="J104" s="366" t="s">
        <v>7</v>
      </c>
      <c r="K104" s="366" t="s">
        <v>7</v>
      </c>
      <c r="L104" s="366" t="s">
        <v>7</v>
      </c>
      <c r="M104" s="366" t="s">
        <v>7</v>
      </c>
      <c r="N104" s="366" t="s">
        <v>7</v>
      </c>
      <c r="O104" s="366" t="s">
        <v>7</v>
      </c>
      <c r="P104" s="366" t="s">
        <v>7</v>
      </c>
      <c r="Q104" s="366" t="s">
        <v>7</v>
      </c>
      <c r="R104" s="366" t="s">
        <v>7</v>
      </c>
      <c r="S104" s="366" t="s">
        <v>7</v>
      </c>
      <c r="T104" s="366" t="s">
        <v>7</v>
      </c>
      <c r="U104" s="366" t="s">
        <v>7</v>
      </c>
      <c r="V104" s="366" t="s">
        <v>7</v>
      </c>
      <c r="W104" s="366" t="s">
        <v>7</v>
      </c>
      <c r="X104" s="366" t="s">
        <v>7</v>
      </c>
      <c r="Y104" s="366" t="s">
        <v>7</v>
      </c>
      <c r="Z104" s="366" t="s">
        <v>7</v>
      </c>
      <c r="AA104" s="366" t="s">
        <v>7</v>
      </c>
      <c r="AB104" s="366" t="s">
        <v>7</v>
      </c>
      <c r="AC104" s="366" t="s">
        <v>7</v>
      </c>
      <c r="AD104" s="366" t="s">
        <v>7</v>
      </c>
      <c r="AE104" s="366" t="s">
        <v>7</v>
      </c>
      <c r="AF104" s="366" t="s">
        <v>7</v>
      </c>
      <c r="AG104" s="366" t="s">
        <v>7</v>
      </c>
      <c r="AH104" s="366" t="s">
        <v>7</v>
      </c>
      <c r="AI104" s="366" t="s">
        <v>7</v>
      </c>
      <c r="AJ104" s="366" t="s">
        <v>7</v>
      </c>
      <c r="AK104" s="366" t="s">
        <v>7</v>
      </c>
      <c r="AL104" s="366" t="s">
        <v>7</v>
      </c>
      <c r="AM104" s="366" t="s">
        <v>7</v>
      </c>
      <c r="AN104" s="366" t="s">
        <v>7</v>
      </c>
      <c r="AO104" s="366" t="s">
        <v>7</v>
      </c>
      <c r="AP104" s="366" t="s">
        <v>7</v>
      </c>
      <c r="AQ104" s="366" t="s">
        <v>7</v>
      </c>
      <c r="AR104" s="366" t="s">
        <v>7</v>
      </c>
      <c r="AS104" s="366" t="s">
        <v>7</v>
      </c>
      <c r="AT104" s="366" t="s">
        <v>7</v>
      </c>
      <c r="AU104" s="366" t="s">
        <v>7</v>
      </c>
      <c r="AV104" s="366" t="s">
        <v>7</v>
      </c>
      <c r="AW104" s="366" t="s">
        <v>7</v>
      </c>
      <c r="AX104" s="366" t="s">
        <v>7</v>
      </c>
      <c r="AY104" s="366" t="s">
        <v>7</v>
      </c>
      <c r="AZ104" s="366" t="s">
        <v>7</v>
      </c>
      <c r="BA104" s="366" t="s">
        <v>7</v>
      </c>
      <c r="BB104" s="366" t="s">
        <v>7</v>
      </c>
      <c r="BC104" s="366" t="s">
        <v>7</v>
      </c>
      <c r="BD104" s="366" t="s">
        <v>7</v>
      </c>
      <c r="BE104" s="366" t="s">
        <v>7</v>
      </c>
      <c r="BF104" s="366" t="s">
        <v>7</v>
      </c>
      <c r="BG104" s="366" t="s">
        <v>7</v>
      </c>
      <c r="BH104" s="366" t="s">
        <v>7</v>
      </c>
      <c r="BI104" s="366" t="s">
        <v>7</v>
      </c>
      <c r="BJ104" s="366" t="s">
        <v>7</v>
      </c>
      <c r="BK104" s="91" t="s">
        <v>7</v>
      </c>
      <c r="BL104" s="121">
        <f t="shared" si="15"/>
        <v>99</v>
      </c>
      <c r="BM104" s="208" t="str">
        <f t="shared" ca="1" si="12"/>
        <v>x</v>
      </c>
      <c r="BO104" s="282" t="str">
        <f>'Task PV @ PT'!D104</f>
        <v>x</v>
      </c>
      <c r="BP104" s="282" t="str">
        <f t="shared" si="10"/>
        <v>x</v>
      </c>
      <c r="BQ104" s="283" t="str">
        <f t="shared" ca="1" si="11"/>
        <v>x</v>
      </c>
      <c r="BR104" s="278" t="str">
        <f t="shared" si="16"/>
        <v>x</v>
      </c>
      <c r="BS104" s="278" t="str">
        <f t="shared" ca="1" si="13"/>
        <v>x</v>
      </c>
      <c r="BT104" s="278" t="str">
        <f t="shared" si="14"/>
        <v>x</v>
      </c>
    </row>
    <row r="105" spans="1:72" ht="13.5" thickBot="1" x14ac:dyDescent="0.25">
      <c r="A105" s="100" t="str">
        <f>'Task PV @ PT'!A105</f>
        <v>Task Identifier</v>
      </c>
      <c r="B105" s="128" t="s">
        <v>7</v>
      </c>
      <c r="C105" s="133" t="s">
        <v>7</v>
      </c>
      <c r="D105" s="366" t="s">
        <v>7</v>
      </c>
      <c r="E105" s="366" t="s">
        <v>7</v>
      </c>
      <c r="F105" s="366" t="s">
        <v>7</v>
      </c>
      <c r="G105" s="366" t="s">
        <v>7</v>
      </c>
      <c r="H105" s="366" t="s">
        <v>7</v>
      </c>
      <c r="I105" s="366" t="s">
        <v>7</v>
      </c>
      <c r="J105" s="366" t="s">
        <v>7</v>
      </c>
      <c r="K105" s="366" t="s">
        <v>7</v>
      </c>
      <c r="L105" s="366" t="s">
        <v>7</v>
      </c>
      <c r="M105" s="366" t="s">
        <v>7</v>
      </c>
      <c r="N105" s="366" t="s">
        <v>7</v>
      </c>
      <c r="O105" s="366" t="s">
        <v>7</v>
      </c>
      <c r="P105" s="366" t="s">
        <v>7</v>
      </c>
      <c r="Q105" s="366" t="s">
        <v>7</v>
      </c>
      <c r="R105" s="366" t="s">
        <v>7</v>
      </c>
      <c r="S105" s="366" t="s">
        <v>7</v>
      </c>
      <c r="T105" s="366" t="s">
        <v>7</v>
      </c>
      <c r="U105" s="366" t="s">
        <v>7</v>
      </c>
      <c r="V105" s="366" t="s">
        <v>7</v>
      </c>
      <c r="W105" s="366" t="s">
        <v>7</v>
      </c>
      <c r="X105" s="366" t="s">
        <v>7</v>
      </c>
      <c r="Y105" s="366" t="s">
        <v>7</v>
      </c>
      <c r="Z105" s="366" t="s">
        <v>7</v>
      </c>
      <c r="AA105" s="366" t="s">
        <v>7</v>
      </c>
      <c r="AB105" s="366" t="s">
        <v>7</v>
      </c>
      <c r="AC105" s="366" t="s">
        <v>7</v>
      </c>
      <c r="AD105" s="366" t="s">
        <v>7</v>
      </c>
      <c r="AE105" s="366" t="s">
        <v>7</v>
      </c>
      <c r="AF105" s="366" t="s">
        <v>7</v>
      </c>
      <c r="AG105" s="366" t="s">
        <v>7</v>
      </c>
      <c r="AH105" s="366" t="s">
        <v>7</v>
      </c>
      <c r="AI105" s="366" t="s">
        <v>7</v>
      </c>
      <c r="AJ105" s="366" t="s">
        <v>7</v>
      </c>
      <c r="AK105" s="366" t="s">
        <v>7</v>
      </c>
      <c r="AL105" s="366" t="s">
        <v>7</v>
      </c>
      <c r="AM105" s="366" t="s">
        <v>7</v>
      </c>
      <c r="AN105" s="366" t="s">
        <v>7</v>
      </c>
      <c r="AO105" s="366" t="s">
        <v>7</v>
      </c>
      <c r="AP105" s="366" t="s">
        <v>7</v>
      </c>
      <c r="AQ105" s="366" t="s">
        <v>7</v>
      </c>
      <c r="AR105" s="366" t="s">
        <v>7</v>
      </c>
      <c r="AS105" s="366" t="s">
        <v>7</v>
      </c>
      <c r="AT105" s="366" t="s">
        <v>7</v>
      </c>
      <c r="AU105" s="366" t="s">
        <v>7</v>
      </c>
      <c r="AV105" s="366" t="s">
        <v>7</v>
      </c>
      <c r="AW105" s="366" t="s">
        <v>7</v>
      </c>
      <c r="AX105" s="366" t="s">
        <v>7</v>
      </c>
      <c r="AY105" s="366" t="s">
        <v>7</v>
      </c>
      <c r="AZ105" s="366" t="s">
        <v>7</v>
      </c>
      <c r="BA105" s="366" t="s">
        <v>7</v>
      </c>
      <c r="BB105" s="366" t="s">
        <v>7</v>
      </c>
      <c r="BC105" s="366" t="s">
        <v>7</v>
      </c>
      <c r="BD105" s="366" t="s">
        <v>7</v>
      </c>
      <c r="BE105" s="366" t="s">
        <v>7</v>
      </c>
      <c r="BF105" s="366" t="s">
        <v>7</v>
      </c>
      <c r="BG105" s="366" t="s">
        <v>7</v>
      </c>
      <c r="BH105" s="366" t="s">
        <v>7</v>
      </c>
      <c r="BI105" s="366" t="s">
        <v>7</v>
      </c>
      <c r="BJ105" s="366" t="s">
        <v>7</v>
      </c>
      <c r="BK105" s="91" t="s">
        <v>7</v>
      </c>
      <c r="BL105" s="121">
        <f t="shared" si="15"/>
        <v>100</v>
      </c>
      <c r="BM105" s="208" t="str">
        <f t="shared" ca="1" si="12"/>
        <v>x</v>
      </c>
      <c r="BO105" s="282" t="str">
        <f>'Task PV @ PT'!D105</f>
        <v>x</v>
      </c>
      <c r="BP105" s="282" t="str">
        <f t="shared" si="10"/>
        <v>x</v>
      </c>
      <c r="BQ105" s="283" t="str">
        <f t="shared" ca="1" si="11"/>
        <v>x</v>
      </c>
      <c r="BR105" s="278" t="str">
        <f t="shared" si="16"/>
        <v>x</v>
      </c>
      <c r="BS105" s="278" t="str">
        <f t="shared" ca="1" si="13"/>
        <v>x</v>
      </c>
      <c r="BT105" s="278" t="str">
        <f t="shared" si="14"/>
        <v>x</v>
      </c>
    </row>
    <row r="106" spans="1:72" ht="13.5" thickBot="1" x14ac:dyDescent="0.25">
      <c r="A106" s="100" t="str">
        <f>'Task PV @ PT'!A106</f>
        <v>Task Identifier</v>
      </c>
      <c r="B106" s="128" t="s">
        <v>7</v>
      </c>
      <c r="C106" s="133" t="s">
        <v>7</v>
      </c>
      <c r="D106" s="366" t="s">
        <v>7</v>
      </c>
      <c r="E106" s="366" t="s">
        <v>7</v>
      </c>
      <c r="F106" s="366" t="s">
        <v>7</v>
      </c>
      <c r="G106" s="366" t="s">
        <v>7</v>
      </c>
      <c r="H106" s="366" t="s">
        <v>7</v>
      </c>
      <c r="I106" s="366" t="s">
        <v>7</v>
      </c>
      <c r="J106" s="366" t="s">
        <v>7</v>
      </c>
      <c r="K106" s="366" t="s">
        <v>7</v>
      </c>
      <c r="L106" s="366" t="s">
        <v>7</v>
      </c>
      <c r="M106" s="366" t="s">
        <v>7</v>
      </c>
      <c r="N106" s="366" t="s">
        <v>7</v>
      </c>
      <c r="O106" s="366" t="s">
        <v>7</v>
      </c>
      <c r="P106" s="366" t="s">
        <v>7</v>
      </c>
      <c r="Q106" s="366" t="s">
        <v>7</v>
      </c>
      <c r="R106" s="366" t="s">
        <v>7</v>
      </c>
      <c r="S106" s="366" t="s">
        <v>7</v>
      </c>
      <c r="T106" s="366" t="s">
        <v>7</v>
      </c>
      <c r="U106" s="366" t="s">
        <v>7</v>
      </c>
      <c r="V106" s="366" t="s">
        <v>7</v>
      </c>
      <c r="W106" s="366" t="s">
        <v>7</v>
      </c>
      <c r="X106" s="366" t="s">
        <v>7</v>
      </c>
      <c r="Y106" s="366" t="s">
        <v>7</v>
      </c>
      <c r="Z106" s="366" t="s">
        <v>7</v>
      </c>
      <c r="AA106" s="366" t="s">
        <v>7</v>
      </c>
      <c r="AB106" s="366" t="s">
        <v>7</v>
      </c>
      <c r="AC106" s="366" t="s">
        <v>7</v>
      </c>
      <c r="AD106" s="366" t="s">
        <v>7</v>
      </c>
      <c r="AE106" s="366" t="s">
        <v>7</v>
      </c>
      <c r="AF106" s="366" t="s">
        <v>7</v>
      </c>
      <c r="AG106" s="366" t="s">
        <v>7</v>
      </c>
      <c r="AH106" s="366" t="s">
        <v>7</v>
      </c>
      <c r="AI106" s="366" t="s">
        <v>7</v>
      </c>
      <c r="AJ106" s="366" t="s">
        <v>7</v>
      </c>
      <c r="AK106" s="366" t="s">
        <v>7</v>
      </c>
      <c r="AL106" s="366" t="s">
        <v>7</v>
      </c>
      <c r="AM106" s="366" t="s">
        <v>7</v>
      </c>
      <c r="AN106" s="366" t="s">
        <v>7</v>
      </c>
      <c r="AO106" s="366" t="s">
        <v>7</v>
      </c>
      <c r="AP106" s="366" t="s">
        <v>7</v>
      </c>
      <c r="AQ106" s="366" t="s">
        <v>7</v>
      </c>
      <c r="AR106" s="366" t="s">
        <v>7</v>
      </c>
      <c r="AS106" s="366" t="s">
        <v>7</v>
      </c>
      <c r="AT106" s="366" t="s">
        <v>7</v>
      </c>
      <c r="AU106" s="366" t="s">
        <v>7</v>
      </c>
      <c r="AV106" s="366" t="s">
        <v>7</v>
      </c>
      <c r="AW106" s="366" t="s">
        <v>7</v>
      </c>
      <c r="AX106" s="366" t="s">
        <v>7</v>
      </c>
      <c r="AY106" s="366" t="s">
        <v>7</v>
      </c>
      <c r="AZ106" s="366" t="s">
        <v>7</v>
      </c>
      <c r="BA106" s="366" t="s">
        <v>7</v>
      </c>
      <c r="BB106" s="366" t="s">
        <v>7</v>
      </c>
      <c r="BC106" s="366" t="s">
        <v>7</v>
      </c>
      <c r="BD106" s="366" t="s">
        <v>7</v>
      </c>
      <c r="BE106" s="366" t="s">
        <v>7</v>
      </c>
      <c r="BF106" s="366" t="s">
        <v>7</v>
      </c>
      <c r="BG106" s="366" t="s">
        <v>7</v>
      </c>
      <c r="BH106" s="366" t="s">
        <v>7</v>
      </c>
      <c r="BI106" s="366" t="s">
        <v>7</v>
      </c>
      <c r="BJ106" s="366" t="s">
        <v>7</v>
      </c>
      <c r="BK106" s="91" t="s">
        <v>7</v>
      </c>
      <c r="BL106" s="121">
        <f t="shared" si="15"/>
        <v>101</v>
      </c>
      <c r="BM106" s="208" t="str">
        <f t="shared" ca="1" si="12"/>
        <v>x</v>
      </c>
      <c r="BO106" s="282" t="str">
        <f>'Task PV @ PT'!D106</f>
        <v>x</v>
      </c>
      <c r="BP106" s="282" t="str">
        <f t="shared" si="10"/>
        <v>x</v>
      </c>
      <c r="BQ106" s="283" t="str">
        <f t="shared" ca="1" si="11"/>
        <v>x</v>
      </c>
      <c r="BR106" s="278" t="str">
        <f t="shared" si="16"/>
        <v>x</v>
      </c>
      <c r="BS106" s="278" t="str">
        <f t="shared" ca="1" si="13"/>
        <v>x</v>
      </c>
      <c r="BT106" s="278" t="str">
        <f t="shared" si="14"/>
        <v>x</v>
      </c>
    </row>
    <row r="107" spans="1:72" ht="13.5" thickBot="1" x14ac:dyDescent="0.25">
      <c r="A107" s="100" t="str">
        <f>'Task PV @ PT'!A107</f>
        <v>Task Identifier</v>
      </c>
      <c r="B107" s="128" t="s">
        <v>7</v>
      </c>
      <c r="C107" s="133" t="s">
        <v>7</v>
      </c>
      <c r="D107" s="366" t="s">
        <v>7</v>
      </c>
      <c r="E107" s="366" t="s">
        <v>7</v>
      </c>
      <c r="F107" s="366" t="s">
        <v>7</v>
      </c>
      <c r="G107" s="366" t="s">
        <v>7</v>
      </c>
      <c r="H107" s="366" t="s">
        <v>7</v>
      </c>
      <c r="I107" s="366" t="s">
        <v>7</v>
      </c>
      <c r="J107" s="366" t="s">
        <v>7</v>
      </c>
      <c r="K107" s="366" t="s">
        <v>7</v>
      </c>
      <c r="L107" s="366" t="s">
        <v>7</v>
      </c>
      <c r="M107" s="366" t="s">
        <v>7</v>
      </c>
      <c r="N107" s="366" t="s">
        <v>7</v>
      </c>
      <c r="O107" s="366" t="s">
        <v>7</v>
      </c>
      <c r="P107" s="366" t="s">
        <v>7</v>
      </c>
      <c r="Q107" s="366" t="s">
        <v>7</v>
      </c>
      <c r="R107" s="366" t="s">
        <v>7</v>
      </c>
      <c r="S107" s="366" t="s">
        <v>7</v>
      </c>
      <c r="T107" s="366" t="s">
        <v>7</v>
      </c>
      <c r="U107" s="366" t="s">
        <v>7</v>
      </c>
      <c r="V107" s="366" t="s">
        <v>7</v>
      </c>
      <c r="W107" s="366" t="s">
        <v>7</v>
      </c>
      <c r="X107" s="366" t="s">
        <v>7</v>
      </c>
      <c r="Y107" s="366" t="s">
        <v>7</v>
      </c>
      <c r="Z107" s="366" t="s">
        <v>7</v>
      </c>
      <c r="AA107" s="366" t="s">
        <v>7</v>
      </c>
      <c r="AB107" s="366" t="s">
        <v>7</v>
      </c>
      <c r="AC107" s="366" t="s">
        <v>7</v>
      </c>
      <c r="AD107" s="366" t="s">
        <v>7</v>
      </c>
      <c r="AE107" s="366" t="s">
        <v>7</v>
      </c>
      <c r="AF107" s="366" t="s">
        <v>7</v>
      </c>
      <c r="AG107" s="366" t="s">
        <v>7</v>
      </c>
      <c r="AH107" s="366" t="s">
        <v>7</v>
      </c>
      <c r="AI107" s="366" t="s">
        <v>7</v>
      </c>
      <c r="AJ107" s="366" t="s">
        <v>7</v>
      </c>
      <c r="AK107" s="366" t="s">
        <v>7</v>
      </c>
      <c r="AL107" s="366" t="s">
        <v>7</v>
      </c>
      <c r="AM107" s="366" t="s">
        <v>7</v>
      </c>
      <c r="AN107" s="366" t="s">
        <v>7</v>
      </c>
      <c r="AO107" s="366" t="s">
        <v>7</v>
      </c>
      <c r="AP107" s="366" t="s">
        <v>7</v>
      </c>
      <c r="AQ107" s="366" t="s">
        <v>7</v>
      </c>
      <c r="AR107" s="366" t="s">
        <v>7</v>
      </c>
      <c r="AS107" s="366" t="s">
        <v>7</v>
      </c>
      <c r="AT107" s="366" t="s">
        <v>7</v>
      </c>
      <c r="AU107" s="366" t="s">
        <v>7</v>
      </c>
      <c r="AV107" s="366" t="s">
        <v>7</v>
      </c>
      <c r="AW107" s="366" t="s">
        <v>7</v>
      </c>
      <c r="AX107" s="366" t="s">
        <v>7</v>
      </c>
      <c r="AY107" s="366" t="s">
        <v>7</v>
      </c>
      <c r="AZ107" s="366" t="s">
        <v>7</v>
      </c>
      <c r="BA107" s="366" t="s">
        <v>7</v>
      </c>
      <c r="BB107" s="366" t="s">
        <v>7</v>
      </c>
      <c r="BC107" s="366" t="s">
        <v>7</v>
      </c>
      <c r="BD107" s="366" t="s">
        <v>7</v>
      </c>
      <c r="BE107" s="366" t="s">
        <v>7</v>
      </c>
      <c r="BF107" s="366" t="s">
        <v>7</v>
      </c>
      <c r="BG107" s="366" t="s">
        <v>7</v>
      </c>
      <c r="BH107" s="366" t="s">
        <v>7</v>
      </c>
      <c r="BI107" s="366" t="s">
        <v>7</v>
      </c>
      <c r="BJ107" s="366" t="s">
        <v>7</v>
      </c>
      <c r="BK107" s="91" t="s">
        <v>7</v>
      </c>
      <c r="BL107" s="121">
        <f t="shared" si="15"/>
        <v>102</v>
      </c>
      <c r="BM107" s="208" t="str">
        <f t="shared" ca="1" si="12"/>
        <v>x</v>
      </c>
      <c r="BO107" s="282" t="str">
        <f>'Task PV @ PT'!D107</f>
        <v>x</v>
      </c>
      <c r="BP107" s="282" t="str">
        <f t="shared" si="10"/>
        <v>x</v>
      </c>
      <c r="BQ107" s="283" t="str">
        <f t="shared" ca="1" si="11"/>
        <v>x</v>
      </c>
      <c r="BR107" s="278" t="str">
        <f t="shared" si="16"/>
        <v>x</v>
      </c>
      <c r="BS107" s="278" t="str">
        <f t="shared" ca="1" si="13"/>
        <v>x</v>
      </c>
      <c r="BT107" s="278" t="str">
        <f t="shared" si="14"/>
        <v>x</v>
      </c>
    </row>
    <row r="108" spans="1:72" ht="13.5" thickBot="1" x14ac:dyDescent="0.25">
      <c r="A108" s="100" t="str">
        <f>'Task PV @ PT'!A108</f>
        <v>Task Identifier</v>
      </c>
      <c r="B108" s="128" t="s">
        <v>7</v>
      </c>
      <c r="C108" s="133" t="s">
        <v>7</v>
      </c>
      <c r="D108" s="366" t="s">
        <v>7</v>
      </c>
      <c r="E108" s="366" t="s">
        <v>7</v>
      </c>
      <c r="F108" s="366" t="s">
        <v>7</v>
      </c>
      <c r="G108" s="366" t="s">
        <v>7</v>
      </c>
      <c r="H108" s="366" t="s">
        <v>7</v>
      </c>
      <c r="I108" s="366" t="s">
        <v>7</v>
      </c>
      <c r="J108" s="366" t="s">
        <v>7</v>
      </c>
      <c r="K108" s="366" t="s">
        <v>7</v>
      </c>
      <c r="L108" s="366" t="s">
        <v>7</v>
      </c>
      <c r="M108" s="366" t="s">
        <v>7</v>
      </c>
      <c r="N108" s="366" t="s">
        <v>7</v>
      </c>
      <c r="O108" s="366" t="s">
        <v>7</v>
      </c>
      <c r="P108" s="366" t="s">
        <v>7</v>
      </c>
      <c r="Q108" s="366" t="s">
        <v>7</v>
      </c>
      <c r="R108" s="366" t="s">
        <v>7</v>
      </c>
      <c r="S108" s="366" t="s">
        <v>7</v>
      </c>
      <c r="T108" s="366" t="s">
        <v>7</v>
      </c>
      <c r="U108" s="366" t="s">
        <v>7</v>
      </c>
      <c r="V108" s="366" t="s">
        <v>7</v>
      </c>
      <c r="W108" s="366" t="s">
        <v>7</v>
      </c>
      <c r="X108" s="366" t="s">
        <v>7</v>
      </c>
      <c r="Y108" s="366" t="s">
        <v>7</v>
      </c>
      <c r="Z108" s="366" t="s">
        <v>7</v>
      </c>
      <c r="AA108" s="366" t="s">
        <v>7</v>
      </c>
      <c r="AB108" s="366" t="s">
        <v>7</v>
      </c>
      <c r="AC108" s="366" t="s">
        <v>7</v>
      </c>
      <c r="AD108" s="366" t="s">
        <v>7</v>
      </c>
      <c r="AE108" s="366" t="s">
        <v>7</v>
      </c>
      <c r="AF108" s="366" t="s">
        <v>7</v>
      </c>
      <c r="AG108" s="366" t="s">
        <v>7</v>
      </c>
      <c r="AH108" s="366" t="s">
        <v>7</v>
      </c>
      <c r="AI108" s="366" t="s">
        <v>7</v>
      </c>
      <c r="AJ108" s="366" t="s">
        <v>7</v>
      </c>
      <c r="AK108" s="366" t="s">
        <v>7</v>
      </c>
      <c r="AL108" s="366" t="s">
        <v>7</v>
      </c>
      <c r="AM108" s="366" t="s">
        <v>7</v>
      </c>
      <c r="AN108" s="366" t="s">
        <v>7</v>
      </c>
      <c r="AO108" s="366" t="s">
        <v>7</v>
      </c>
      <c r="AP108" s="366" t="s">
        <v>7</v>
      </c>
      <c r="AQ108" s="366" t="s">
        <v>7</v>
      </c>
      <c r="AR108" s="366" t="s">
        <v>7</v>
      </c>
      <c r="AS108" s="366" t="s">
        <v>7</v>
      </c>
      <c r="AT108" s="366" t="s">
        <v>7</v>
      </c>
      <c r="AU108" s="366" t="s">
        <v>7</v>
      </c>
      <c r="AV108" s="366" t="s">
        <v>7</v>
      </c>
      <c r="AW108" s="366" t="s">
        <v>7</v>
      </c>
      <c r="AX108" s="366" t="s">
        <v>7</v>
      </c>
      <c r="AY108" s="366" t="s">
        <v>7</v>
      </c>
      <c r="AZ108" s="366" t="s">
        <v>7</v>
      </c>
      <c r="BA108" s="366" t="s">
        <v>7</v>
      </c>
      <c r="BB108" s="366" t="s">
        <v>7</v>
      </c>
      <c r="BC108" s="366" t="s">
        <v>7</v>
      </c>
      <c r="BD108" s="366" t="s">
        <v>7</v>
      </c>
      <c r="BE108" s="366" t="s">
        <v>7</v>
      </c>
      <c r="BF108" s="366" t="s">
        <v>7</v>
      </c>
      <c r="BG108" s="366" t="s">
        <v>7</v>
      </c>
      <c r="BH108" s="366" t="s">
        <v>7</v>
      </c>
      <c r="BI108" s="366" t="s">
        <v>7</v>
      </c>
      <c r="BJ108" s="366" t="s">
        <v>7</v>
      </c>
      <c r="BK108" s="91" t="s">
        <v>7</v>
      </c>
      <c r="BL108" s="121">
        <f t="shared" si="15"/>
        <v>103</v>
      </c>
      <c r="BM108" s="208" t="str">
        <f t="shared" ca="1" si="12"/>
        <v>x</v>
      </c>
      <c r="BO108" s="282" t="str">
        <f>'Task PV @ PT'!D108</f>
        <v>x</v>
      </c>
      <c r="BP108" s="282" t="str">
        <f t="shared" si="10"/>
        <v>x</v>
      </c>
      <c r="BQ108" s="283" t="str">
        <f t="shared" ca="1" si="11"/>
        <v>x</v>
      </c>
      <c r="BR108" s="278" t="str">
        <f t="shared" si="16"/>
        <v>x</v>
      </c>
      <c r="BS108" s="278" t="str">
        <f t="shared" ca="1" si="13"/>
        <v>x</v>
      </c>
      <c r="BT108" s="278" t="str">
        <f t="shared" si="14"/>
        <v>x</v>
      </c>
    </row>
    <row r="109" spans="1:72" ht="13.5" thickBot="1" x14ac:dyDescent="0.25">
      <c r="A109" s="100" t="str">
        <f>'Task PV @ PT'!A109</f>
        <v>Task Identifier</v>
      </c>
      <c r="B109" s="128" t="s">
        <v>7</v>
      </c>
      <c r="C109" s="133" t="s">
        <v>7</v>
      </c>
      <c r="D109" s="366" t="s">
        <v>7</v>
      </c>
      <c r="E109" s="366" t="s">
        <v>7</v>
      </c>
      <c r="F109" s="366" t="s">
        <v>7</v>
      </c>
      <c r="G109" s="366" t="s">
        <v>7</v>
      </c>
      <c r="H109" s="366" t="s">
        <v>7</v>
      </c>
      <c r="I109" s="366" t="s">
        <v>7</v>
      </c>
      <c r="J109" s="366" t="s">
        <v>7</v>
      </c>
      <c r="K109" s="366" t="s">
        <v>7</v>
      </c>
      <c r="L109" s="366" t="s">
        <v>7</v>
      </c>
      <c r="M109" s="366" t="s">
        <v>7</v>
      </c>
      <c r="N109" s="366" t="s">
        <v>7</v>
      </c>
      <c r="O109" s="366" t="s">
        <v>7</v>
      </c>
      <c r="P109" s="366" t="s">
        <v>7</v>
      </c>
      <c r="Q109" s="366" t="s">
        <v>7</v>
      </c>
      <c r="R109" s="366" t="s">
        <v>7</v>
      </c>
      <c r="S109" s="366" t="s">
        <v>7</v>
      </c>
      <c r="T109" s="366" t="s">
        <v>7</v>
      </c>
      <c r="U109" s="366" t="s">
        <v>7</v>
      </c>
      <c r="V109" s="366" t="s">
        <v>7</v>
      </c>
      <c r="W109" s="366" t="s">
        <v>7</v>
      </c>
      <c r="X109" s="366" t="s">
        <v>7</v>
      </c>
      <c r="Y109" s="366" t="s">
        <v>7</v>
      </c>
      <c r="Z109" s="366" t="s">
        <v>7</v>
      </c>
      <c r="AA109" s="366" t="s">
        <v>7</v>
      </c>
      <c r="AB109" s="366" t="s">
        <v>7</v>
      </c>
      <c r="AC109" s="366" t="s">
        <v>7</v>
      </c>
      <c r="AD109" s="366" t="s">
        <v>7</v>
      </c>
      <c r="AE109" s="366" t="s">
        <v>7</v>
      </c>
      <c r="AF109" s="366" t="s">
        <v>7</v>
      </c>
      <c r="AG109" s="366" t="s">
        <v>7</v>
      </c>
      <c r="AH109" s="366" t="s">
        <v>7</v>
      </c>
      <c r="AI109" s="366" t="s">
        <v>7</v>
      </c>
      <c r="AJ109" s="366" t="s">
        <v>7</v>
      </c>
      <c r="AK109" s="366" t="s">
        <v>7</v>
      </c>
      <c r="AL109" s="366" t="s">
        <v>7</v>
      </c>
      <c r="AM109" s="366" t="s">
        <v>7</v>
      </c>
      <c r="AN109" s="366" t="s">
        <v>7</v>
      </c>
      <c r="AO109" s="366" t="s">
        <v>7</v>
      </c>
      <c r="AP109" s="366" t="s">
        <v>7</v>
      </c>
      <c r="AQ109" s="366" t="s">
        <v>7</v>
      </c>
      <c r="AR109" s="366" t="s">
        <v>7</v>
      </c>
      <c r="AS109" s="366" t="s">
        <v>7</v>
      </c>
      <c r="AT109" s="366" t="s">
        <v>7</v>
      </c>
      <c r="AU109" s="366" t="s">
        <v>7</v>
      </c>
      <c r="AV109" s="366" t="s">
        <v>7</v>
      </c>
      <c r="AW109" s="366" t="s">
        <v>7</v>
      </c>
      <c r="AX109" s="366" t="s">
        <v>7</v>
      </c>
      <c r="AY109" s="366" t="s">
        <v>7</v>
      </c>
      <c r="AZ109" s="366" t="s">
        <v>7</v>
      </c>
      <c r="BA109" s="366" t="s">
        <v>7</v>
      </c>
      <c r="BB109" s="366" t="s">
        <v>7</v>
      </c>
      <c r="BC109" s="366" t="s">
        <v>7</v>
      </c>
      <c r="BD109" s="366" t="s">
        <v>7</v>
      </c>
      <c r="BE109" s="366" t="s">
        <v>7</v>
      </c>
      <c r="BF109" s="366" t="s">
        <v>7</v>
      </c>
      <c r="BG109" s="366" t="s">
        <v>7</v>
      </c>
      <c r="BH109" s="366" t="s">
        <v>7</v>
      </c>
      <c r="BI109" s="366" t="s">
        <v>7</v>
      </c>
      <c r="BJ109" s="366" t="s">
        <v>7</v>
      </c>
      <c r="BK109" s="91" t="s">
        <v>7</v>
      </c>
      <c r="BL109" s="121">
        <f t="shared" si="15"/>
        <v>104</v>
      </c>
      <c r="BM109" s="208" t="str">
        <f t="shared" ca="1" si="12"/>
        <v>x</v>
      </c>
      <c r="BO109" s="282" t="str">
        <f>'Task PV @ PT'!D109</f>
        <v>x</v>
      </c>
      <c r="BP109" s="282" t="str">
        <f t="shared" si="10"/>
        <v>x</v>
      </c>
      <c r="BQ109" s="283" t="str">
        <f t="shared" ca="1" si="11"/>
        <v>x</v>
      </c>
      <c r="BR109" s="278" t="str">
        <f t="shared" si="16"/>
        <v>x</v>
      </c>
      <c r="BS109" s="278" t="str">
        <f t="shared" ca="1" si="13"/>
        <v>x</v>
      </c>
      <c r="BT109" s="278" t="str">
        <f t="shared" si="14"/>
        <v>x</v>
      </c>
    </row>
    <row r="110" spans="1:72" ht="13.5" thickBot="1" x14ac:dyDescent="0.25">
      <c r="A110" s="100" t="str">
        <f>'Task PV @ PT'!A110</f>
        <v>Task Identifier</v>
      </c>
      <c r="B110" s="128" t="s">
        <v>7</v>
      </c>
      <c r="C110" s="133" t="s">
        <v>7</v>
      </c>
      <c r="D110" s="366" t="s">
        <v>7</v>
      </c>
      <c r="E110" s="366" t="s">
        <v>7</v>
      </c>
      <c r="F110" s="366" t="s">
        <v>7</v>
      </c>
      <c r="G110" s="366" t="s">
        <v>7</v>
      </c>
      <c r="H110" s="366" t="s">
        <v>7</v>
      </c>
      <c r="I110" s="366" t="s">
        <v>7</v>
      </c>
      <c r="J110" s="366" t="s">
        <v>7</v>
      </c>
      <c r="K110" s="366" t="s">
        <v>7</v>
      </c>
      <c r="L110" s="366" t="s">
        <v>7</v>
      </c>
      <c r="M110" s="366" t="s">
        <v>7</v>
      </c>
      <c r="N110" s="366" t="s">
        <v>7</v>
      </c>
      <c r="O110" s="366" t="s">
        <v>7</v>
      </c>
      <c r="P110" s="366" t="s">
        <v>7</v>
      </c>
      <c r="Q110" s="366" t="s">
        <v>7</v>
      </c>
      <c r="R110" s="366" t="s">
        <v>7</v>
      </c>
      <c r="S110" s="366" t="s">
        <v>7</v>
      </c>
      <c r="T110" s="366" t="s">
        <v>7</v>
      </c>
      <c r="U110" s="366" t="s">
        <v>7</v>
      </c>
      <c r="V110" s="366" t="s">
        <v>7</v>
      </c>
      <c r="W110" s="366" t="s">
        <v>7</v>
      </c>
      <c r="X110" s="366" t="s">
        <v>7</v>
      </c>
      <c r="Y110" s="366" t="s">
        <v>7</v>
      </c>
      <c r="Z110" s="366" t="s">
        <v>7</v>
      </c>
      <c r="AA110" s="366" t="s">
        <v>7</v>
      </c>
      <c r="AB110" s="366" t="s">
        <v>7</v>
      </c>
      <c r="AC110" s="366" t="s">
        <v>7</v>
      </c>
      <c r="AD110" s="366" t="s">
        <v>7</v>
      </c>
      <c r="AE110" s="366" t="s">
        <v>7</v>
      </c>
      <c r="AF110" s="366" t="s">
        <v>7</v>
      </c>
      <c r="AG110" s="366" t="s">
        <v>7</v>
      </c>
      <c r="AH110" s="366" t="s">
        <v>7</v>
      </c>
      <c r="AI110" s="366" t="s">
        <v>7</v>
      </c>
      <c r="AJ110" s="366" t="s">
        <v>7</v>
      </c>
      <c r="AK110" s="366" t="s">
        <v>7</v>
      </c>
      <c r="AL110" s="366" t="s">
        <v>7</v>
      </c>
      <c r="AM110" s="366" t="s">
        <v>7</v>
      </c>
      <c r="AN110" s="366" t="s">
        <v>7</v>
      </c>
      <c r="AO110" s="366" t="s">
        <v>7</v>
      </c>
      <c r="AP110" s="366" t="s">
        <v>7</v>
      </c>
      <c r="AQ110" s="366" t="s">
        <v>7</v>
      </c>
      <c r="AR110" s="366" t="s">
        <v>7</v>
      </c>
      <c r="AS110" s="366" t="s">
        <v>7</v>
      </c>
      <c r="AT110" s="366" t="s">
        <v>7</v>
      </c>
      <c r="AU110" s="366" t="s">
        <v>7</v>
      </c>
      <c r="AV110" s="366" t="s">
        <v>7</v>
      </c>
      <c r="AW110" s="366" t="s">
        <v>7</v>
      </c>
      <c r="AX110" s="366" t="s">
        <v>7</v>
      </c>
      <c r="AY110" s="366" t="s">
        <v>7</v>
      </c>
      <c r="AZ110" s="366" t="s">
        <v>7</v>
      </c>
      <c r="BA110" s="366" t="s">
        <v>7</v>
      </c>
      <c r="BB110" s="366" t="s">
        <v>7</v>
      </c>
      <c r="BC110" s="366" t="s">
        <v>7</v>
      </c>
      <c r="BD110" s="366" t="s">
        <v>7</v>
      </c>
      <c r="BE110" s="366" t="s">
        <v>7</v>
      </c>
      <c r="BF110" s="366" t="s">
        <v>7</v>
      </c>
      <c r="BG110" s="366" t="s">
        <v>7</v>
      </c>
      <c r="BH110" s="366" t="s">
        <v>7</v>
      </c>
      <c r="BI110" s="366" t="s">
        <v>7</v>
      </c>
      <c r="BJ110" s="366" t="s">
        <v>7</v>
      </c>
      <c r="BK110" s="91" t="s">
        <v>7</v>
      </c>
      <c r="BL110" s="121">
        <f t="shared" si="15"/>
        <v>105</v>
      </c>
      <c r="BM110" s="208" t="str">
        <f t="shared" ca="1" si="12"/>
        <v>x</v>
      </c>
      <c r="BO110" s="282" t="str">
        <f>'Task PV @ PT'!D110</f>
        <v>x</v>
      </c>
      <c r="BP110" s="282" t="str">
        <f t="shared" si="10"/>
        <v>x</v>
      </c>
      <c r="BQ110" s="283" t="str">
        <f t="shared" ca="1" si="11"/>
        <v>x</v>
      </c>
      <c r="BR110" s="278" t="str">
        <f t="shared" si="16"/>
        <v>x</v>
      </c>
      <c r="BS110" s="278" t="str">
        <f t="shared" ca="1" si="13"/>
        <v>x</v>
      </c>
      <c r="BT110" s="278" t="str">
        <f t="shared" si="14"/>
        <v>x</v>
      </c>
    </row>
    <row r="111" spans="1:72" ht="13.5" thickBot="1" x14ac:dyDescent="0.25">
      <c r="A111" s="100" t="str">
        <f>'Task PV @ PT'!A111</f>
        <v>Task Identifier</v>
      </c>
      <c r="B111" s="128" t="s">
        <v>7</v>
      </c>
      <c r="C111" s="133" t="s">
        <v>7</v>
      </c>
      <c r="D111" s="366" t="s">
        <v>7</v>
      </c>
      <c r="E111" s="366" t="s">
        <v>7</v>
      </c>
      <c r="F111" s="366" t="s">
        <v>7</v>
      </c>
      <c r="G111" s="366" t="s">
        <v>7</v>
      </c>
      <c r="H111" s="366" t="s">
        <v>7</v>
      </c>
      <c r="I111" s="366" t="s">
        <v>7</v>
      </c>
      <c r="J111" s="366" t="s">
        <v>7</v>
      </c>
      <c r="K111" s="366" t="s">
        <v>7</v>
      </c>
      <c r="L111" s="366" t="s">
        <v>7</v>
      </c>
      <c r="M111" s="366" t="s">
        <v>7</v>
      </c>
      <c r="N111" s="366" t="s">
        <v>7</v>
      </c>
      <c r="O111" s="366" t="s">
        <v>7</v>
      </c>
      <c r="P111" s="366" t="s">
        <v>7</v>
      </c>
      <c r="Q111" s="366" t="s">
        <v>7</v>
      </c>
      <c r="R111" s="366" t="s">
        <v>7</v>
      </c>
      <c r="S111" s="366" t="s">
        <v>7</v>
      </c>
      <c r="T111" s="366" t="s">
        <v>7</v>
      </c>
      <c r="U111" s="366" t="s">
        <v>7</v>
      </c>
      <c r="V111" s="366" t="s">
        <v>7</v>
      </c>
      <c r="W111" s="366" t="s">
        <v>7</v>
      </c>
      <c r="X111" s="366" t="s">
        <v>7</v>
      </c>
      <c r="Y111" s="366" t="s">
        <v>7</v>
      </c>
      <c r="Z111" s="366" t="s">
        <v>7</v>
      </c>
      <c r="AA111" s="366" t="s">
        <v>7</v>
      </c>
      <c r="AB111" s="366" t="s">
        <v>7</v>
      </c>
      <c r="AC111" s="366" t="s">
        <v>7</v>
      </c>
      <c r="AD111" s="366" t="s">
        <v>7</v>
      </c>
      <c r="AE111" s="366" t="s">
        <v>7</v>
      </c>
      <c r="AF111" s="366" t="s">
        <v>7</v>
      </c>
      <c r="AG111" s="366" t="s">
        <v>7</v>
      </c>
      <c r="AH111" s="366" t="s">
        <v>7</v>
      </c>
      <c r="AI111" s="366" t="s">
        <v>7</v>
      </c>
      <c r="AJ111" s="366" t="s">
        <v>7</v>
      </c>
      <c r="AK111" s="366" t="s">
        <v>7</v>
      </c>
      <c r="AL111" s="366" t="s">
        <v>7</v>
      </c>
      <c r="AM111" s="366" t="s">
        <v>7</v>
      </c>
      <c r="AN111" s="366" t="s">
        <v>7</v>
      </c>
      <c r="AO111" s="366" t="s">
        <v>7</v>
      </c>
      <c r="AP111" s="366" t="s">
        <v>7</v>
      </c>
      <c r="AQ111" s="366" t="s">
        <v>7</v>
      </c>
      <c r="AR111" s="366" t="s">
        <v>7</v>
      </c>
      <c r="AS111" s="366" t="s">
        <v>7</v>
      </c>
      <c r="AT111" s="366" t="s">
        <v>7</v>
      </c>
      <c r="AU111" s="366" t="s">
        <v>7</v>
      </c>
      <c r="AV111" s="366" t="s">
        <v>7</v>
      </c>
      <c r="AW111" s="366" t="s">
        <v>7</v>
      </c>
      <c r="AX111" s="366" t="s">
        <v>7</v>
      </c>
      <c r="AY111" s="366" t="s">
        <v>7</v>
      </c>
      <c r="AZ111" s="366" t="s">
        <v>7</v>
      </c>
      <c r="BA111" s="366" t="s">
        <v>7</v>
      </c>
      <c r="BB111" s="366" t="s">
        <v>7</v>
      </c>
      <c r="BC111" s="366" t="s">
        <v>7</v>
      </c>
      <c r="BD111" s="366" t="s">
        <v>7</v>
      </c>
      <c r="BE111" s="366" t="s">
        <v>7</v>
      </c>
      <c r="BF111" s="366" t="s">
        <v>7</v>
      </c>
      <c r="BG111" s="366" t="s">
        <v>7</v>
      </c>
      <c r="BH111" s="366" t="s">
        <v>7</v>
      </c>
      <c r="BI111" s="366" t="s">
        <v>7</v>
      </c>
      <c r="BJ111" s="366" t="s">
        <v>7</v>
      </c>
      <c r="BK111" s="91" t="s">
        <v>7</v>
      </c>
      <c r="BL111" s="121">
        <f t="shared" si="15"/>
        <v>106</v>
      </c>
      <c r="BM111" s="208" t="str">
        <f t="shared" ca="1" si="12"/>
        <v>x</v>
      </c>
      <c r="BO111" s="282" t="str">
        <f>'Task PV @ PT'!D111</f>
        <v>x</v>
      </c>
      <c r="BP111" s="282" t="str">
        <f t="shared" si="10"/>
        <v>x</v>
      </c>
      <c r="BQ111" s="283" t="str">
        <f t="shared" ca="1" si="11"/>
        <v>x</v>
      </c>
      <c r="BR111" s="278" t="str">
        <f t="shared" si="16"/>
        <v>x</v>
      </c>
      <c r="BS111" s="278" t="str">
        <f t="shared" ca="1" si="13"/>
        <v>x</v>
      </c>
      <c r="BT111" s="278" t="str">
        <f t="shared" si="14"/>
        <v>x</v>
      </c>
    </row>
    <row r="112" spans="1:72" ht="13.5" thickBot="1" x14ac:dyDescent="0.25">
      <c r="A112" s="100" t="str">
        <f>'Task PV @ PT'!A112</f>
        <v>Task Identifier</v>
      </c>
      <c r="B112" s="128" t="s">
        <v>7</v>
      </c>
      <c r="C112" s="133" t="s">
        <v>7</v>
      </c>
      <c r="D112" s="366" t="s">
        <v>7</v>
      </c>
      <c r="E112" s="366" t="s">
        <v>7</v>
      </c>
      <c r="F112" s="366" t="s">
        <v>7</v>
      </c>
      <c r="G112" s="366" t="s">
        <v>7</v>
      </c>
      <c r="H112" s="366" t="s">
        <v>7</v>
      </c>
      <c r="I112" s="366" t="s">
        <v>7</v>
      </c>
      <c r="J112" s="366" t="s">
        <v>7</v>
      </c>
      <c r="K112" s="366" t="s">
        <v>7</v>
      </c>
      <c r="L112" s="366" t="s">
        <v>7</v>
      </c>
      <c r="M112" s="366" t="s">
        <v>7</v>
      </c>
      <c r="N112" s="366" t="s">
        <v>7</v>
      </c>
      <c r="O112" s="366" t="s">
        <v>7</v>
      </c>
      <c r="P112" s="366" t="s">
        <v>7</v>
      </c>
      <c r="Q112" s="366" t="s">
        <v>7</v>
      </c>
      <c r="R112" s="366" t="s">
        <v>7</v>
      </c>
      <c r="S112" s="366" t="s">
        <v>7</v>
      </c>
      <c r="T112" s="366" t="s">
        <v>7</v>
      </c>
      <c r="U112" s="366" t="s">
        <v>7</v>
      </c>
      <c r="V112" s="366" t="s">
        <v>7</v>
      </c>
      <c r="W112" s="366" t="s">
        <v>7</v>
      </c>
      <c r="X112" s="366" t="s">
        <v>7</v>
      </c>
      <c r="Y112" s="366" t="s">
        <v>7</v>
      </c>
      <c r="Z112" s="366" t="s">
        <v>7</v>
      </c>
      <c r="AA112" s="366" t="s">
        <v>7</v>
      </c>
      <c r="AB112" s="366" t="s">
        <v>7</v>
      </c>
      <c r="AC112" s="366" t="s">
        <v>7</v>
      </c>
      <c r="AD112" s="366" t="s">
        <v>7</v>
      </c>
      <c r="AE112" s="366" t="s">
        <v>7</v>
      </c>
      <c r="AF112" s="366" t="s">
        <v>7</v>
      </c>
      <c r="AG112" s="366" t="s">
        <v>7</v>
      </c>
      <c r="AH112" s="366" t="s">
        <v>7</v>
      </c>
      <c r="AI112" s="366" t="s">
        <v>7</v>
      </c>
      <c r="AJ112" s="366" t="s">
        <v>7</v>
      </c>
      <c r="AK112" s="366" t="s">
        <v>7</v>
      </c>
      <c r="AL112" s="366" t="s">
        <v>7</v>
      </c>
      <c r="AM112" s="366" t="s">
        <v>7</v>
      </c>
      <c r="AN112" s="366" t="s">
        <v>7</v>
      </c>
      <c r="AO112" s="366" t="s">
        <v>7</v>
      </c>
      <c r="AP112" s="366" t="s">
        <v>7</v>
      </c>
      <c r="AQ112" s="366" t="s">
        <v>7</v>
      </c>
      <c r="AR112" s="366" t="s">
        <v>7</v>
      </c>
      <c r="AS112" s="366" t="s">
        <v>7</v>
      </c>
      <c r="AT112" s="366" t="s">
        <v>7</v>
      </c>
      <c r="AU112" s="366" t="s">
        <v>7</v>
      </c>
      <c r="AV112" s="366" t="s">
        <v>7</v>
      </c>
      <c r="AW112" s="366" t="s">
        <v>7</v>
      </c>
      <c r="AX112" s="366" t="s">
        <v>7</v>
      </c>
      <c r="AY112" s="366" t="s">
        <v>7</v>
      </c>
      <c r="AZ112" s="366" t="s">
        <v>7</v>
      </c>
      <c r="BA112" s="366" t="s">
        <v>7</v>
      </c>
      <c r="BB112" s="366" t="s">
        <v>7</v>
      </c>
      <c r="BC112" s="366" t="s">
        <v>7</v>
      </c>
      <c r="BD112" s="366" t="s">
        <v>7</v>
      </c>
      <c r="BE112" s="366" t="s">
        <v>7</v>
      </c>
      <c r="BF112" s="366" t="s">
        <v>7</v>
      </c>
      <c r="BG112" s="366" t="s">
        <v>7</v>
      </c>
      <c r="BH112" s="366" t="s">
        <v>7</v>
      </c>
      <c r="BI112" s="366" t="s">
        <v>7</v>
      </c>
      <c r="BJ112" s="366" t="s">
        <v>7</v>
      </c>
      <c r="BK112" s="91" t="s">
        <v>7</v>
      </c>
      <c r="BL112" s="121">
        <f t="shared" si="15"/>
        <v>107</v>
      </c>
      <c r="BM112" s="208" t="str">
        <f t="shared" ca="1" si="12"/>
        <v>x</v>
      </c>
      <c r="BO112" s="282" t="str">
        <f>'Task PV @ PT'!D112</f>
        <v>x</v>
      </c>
      <c r="BP112" s="282" t="str">
        <f t="shared" si="10"/>
        <v>x</v>
      </c>
      <c r="BQ112" s="283" t="str">
        <f t="shared" ca="1" si="11"/>
        <v>x</v>
      </c>
      <c r="BR112" s="278" t="str">
        <f t="shared" si="16"/>
        <v>x</v>
      </c>
      <c r="BS112" s="278" t="str">
        <f t="shared" ca="1" si="13"/>
        <v>x</v>
      </c>
      <c r="BT112" s="278" t="str">
        <f t="shared" si="14"/>
        <v>x</v>
      </c>
    </row>
    <row r="113" spans="1:72" ht="13.5" thickBot="1" x14ac:dyDescent="0.25">
      <c r="A113" s="100" t="str">
        <f>'Task PV @ PT'!A113</f>
        <v>Task Identifier</v>
      </c>
      <c r="B113" s="128" t="s">
        <v>7</v>
      </c>
      <c r="C113" s="133" t="s">
        <v>7</v>
      </c>
      <c r="D113" s="366" t="s">
        <v>7</v>
      </c>
      <c r="E113" s="366" t="s">
        <v>7</v>
      </c>
      <c r="F113" s="366" t="s">
        <v>7</v>
      </c>
      <c r="G113" s="366" t="s">
        <v>7</v>
      </c>
      <c r="H113" s="366" t="s">
        <v>7</v>
      </c>
      <c r="I113" s="366" t="s">
        <v>7</v>
      </c>
      <c r="J113" s="366" t="s">
        <v>7</v>
      </c>
      <c r="K113" s="366" t="s">
        <v>7</v>
      </c>
      <c r="L113" s="366" t="s">
        <v>7</v>
      </c>
      <c r="M113" s="366" t="s">
        <v>7</v>
      </c>
      <c r="N113" s="366" t="s">
        <v>7</v>
      </c>
      <c r="O113" s="366" t="s">
        <v>7</v>
      </c>
      <c r="P113" s="366" t="s">
        <v>7</v>
      </c>
      <c r="Q113" s="366" t="s">
        <v>7</v>
      </c>
      <c r="R113" s="366" t="s">
        <v>7</v>
      </c>
      <c r="S113" s="366" t="s">
        <v>7</v>
      </c>
      <c r="T113" s="366" t="s">
        <v>7</v>
      </c>
      <c r="U113" s="366" t="s">
        <v>7</v>
      </c>
      <c r="V113" s="366" t="s">
        <v>7</v>
      </c>
      <c r="W113" s="366" t="s">
        <v>7</v>
      </c>
      <c r="X113" s="366" t="s">
        <v>7</v>
      </c>
      <c r="Y113" s="366" t="s">
        <v>7</v>
      </c>
      <c r="Z113" s="366" t="s">
        <v>7</v>
      </c>
      <c r="AA113" s="366" t="s">
        <v>7</v>
      </c>
      <c r="AB113" s="366" t="s">
        <v>7</v>
      </c>
      <c r="AC113" s="366" t="s">
        <v>7</v>
      </c>
      <c r="AD113" s="366" t="s">
        <v>7</v>
      </c>
      <c r="AE113" s="366" t="s">
        <v>7</v>
      </c>
      <c r="AF113" s="366" t="s">
        <v>7</v>
      </c>
      <c r="AG113" s="366" t="s">
        <v>7</v>
      </c>
      <c r="AH113" s="366" t="s">
        <v>7</v>
      </c>
      <c r="AI113" s="366" t="s">
        <v>7</v>
      </c>
      <c r="AJ113" s="366" t="s">
        <v>7</v>
      </c>
      <c r="AK113" s="366" t="s">
        <v>7</v>
      </c>
      <c r="AL113" s="366" t="s">
        <v>7</v>
      </c>
      <c r="AM113" s="366" t="s">
        <v>7</v>
      </c>
      <c r="AN113" s="366" t="s">
        <v>7</v>
      </c>
      <c r="AO113" s="366" t="s">
        <v>7</v>
      </c>
      <c r="AP113" s="366" t="s">
        <v>7</v>
      </c>
      <c r="AQ113" s="366" t="s">
        <v>7</v>
      </c>
      <c r="AR113" s="366" t="s">
        <v>7</v>
      </c>
      <c r="AS113" s="366" t="s">
        <v>7</v>
      </c>
      <c r="AT113" s="366" t="s">
        <v>7</v>
      </c>
      <c r="AU113" s="366" t="s">
        <v>7</v>
      </c>
      <c r="AV113" s="366" t="s">
        <v>7</v>
      </c>
      <c r="AW113" s="366" t="s">
        <v>7</v>
      </c>
      <c r="AX113" s="366" t="s">
        <v>7</v>
      </c>
      <c r="AY113" s="366" t="s">
        <v>7</v>
      </c>
      <c r="AZ113" s="366" t="s">
        <v>7</v>
      </c>
      <c r="BA113" s="366" t="s">
        <v>7</v>
      </c>
      <c r="BB113" s="366" t="s">
        <v>7</v>
      </c>
      <c r="BC113" s="366" t="s">
        <v>7</v>
      </c>
      <c r="BD113" s="366" t="s">
        <v>7</v>
      </c>
      <c r="BE113" s="366" t="s">
        <v>7</v>
      </c>
      <c r="BF113" s="366" t="s">
        <v>7</v>
      </c>
      <c r="BG113" s="366" t="s">
        <v>7</v>
      </c>
      <c r="BH113" s="366" t="s">
        <v>7</v>
      </c>
      <c r="BI113" s="366" t="s">
        <v>7</v>
      </c>
      <c r="BJ113" s="366" t="s">
        <v>7</v>
      </c>
      <c r="BK113" s="91" t="s">
        <v>7</v>
      </c>
      <c r="BL113" s="121">
        <f t="shared" si="15"/>
        <v>108</v>
      </c>
      <c r="BM113" s="208" t="str">
        <f t="shared" ca="1" si="12"/>
        <v>x</v>
      </c>
      <c r="BO113" s="282" t="str">
        <f>'Task PV @ PT'!D113</f>
        <v>x</v>
      </c>
      <c r="BP113" s="282" t="str">
        <f t="shared" si="10"/>
        <v>x</v>
      </c>
      <c r="BQ113" s="283" t="str">
        <f t="shared" ca="1" si="11"/>
        <v>x</v>
      </c>
      <c r="BR113" s="278" t="str">
        <f t="shared" si="16"/>
        <v>x</v>
      </c>
      <c r="BS113" s="278" t="str">
        <f t="shared" ca="1" si="13"/>
        <v>x</v>
      </c>
      <c r="BT113" s="278" t="str">
        <f t="shared" si="14"/>
        <v>x</v>
      </c>
    </row>
    <row r="114" spans="1:72" ht="13.5" thickBot="1" x14ac:dyDescent="0.25">
      <c r="A114" s="100" t="str">
        <f>'Task PV @ PT'!A114</f>
        <v>Task Identifier</v>
      </c>
      <c r="B114" s="128" t="s">
        <v>7</v>
      </c>
      <c r="C114" s="133" t="s">
        <v>7</v>
      </c>
      <c r="D114" s="366" t="s">
        <v>7</v>
      </c>
      <c r="E114" s="366" t="s">
        <v>7</v>
      </c>
      <c r="F114" s="366" t="s">
        <v>7</v>
      </c>
      <c r="G114" s="366" t="s">
        <v>7</v>
      </c>
      <c r="H114" s="366" t="s">
        <v>7</v>
      </c>
      <c r="I114" s="366" t="s">
        <v>7</v>
      </c>
      <c r="J114" s="366" t="s">
        <v>7</v>
      </c>
      <c r="K114" s="366" t="s">
        <v>7</v>
      </c>
      <c r="L114" s="366" t="s">
        <v>7</v>
      </c>
      <c r="M114" s="366" t="s">
        <v>7</v>
      </c>
      <c r="N114" s="366" t="s">
        <v>7</v>
      </c>
      <c r="O114" s="366" t="s">
        <v>7</v>
      </c>
      <c r="P114" s="366" t="s">
        <v>7</v>
      </c>
      <c r="Q114" s="366" t="s">
        <v>7</v>
      </c>
      <c r="R114" s="366" t="s">
        <v>7</v>
      </c>
      <c r="S114" s="366" t="s">
        <v>7</v>
      </c>
      <c r="T114" s="366" t="s">
        <v>7</v>
      </c>
      <c r="U114" s="366" t="s">
        <v>7</v>
      </c>
      <c r="V114" s="366" t="s">
        <v>7</v>
      </c>
      <c r="W114" s="366" t="s">
        <v>7</v>
      </c>
      <c r="X114" s="366" t="s">
        <v>7</v>
      </c>
      <c r="Y114" s="366" t="s">
        <v>7</v>
      </c>
      <c r="Z114" s="366" t="s">
        <v>7</v>
      </c>
      <c r="AA114" s="366" t="s">
        <v>7</v>
      </c>
      <c r="AB114" s="366" t="s">
        <v>7</v>
      </c>
      <c r="AC114" s="366" t="s">
        <v>7</v>
      </c>
      <c r="AD114" s="366" t="s">
        <v>7</v>
      </c>
      <c r="AE114" s="366" t="s">
        <v>7</v>
      </c>
      <c r="AF114" s="366" t="s">
        <v>7</v>
      </c>
      <c r="AG114" s="366" t="s">
        <v>7</v>
      </c>
      <c r="AH114" s="366" t="s">
        <v>7</v>
      </c>
      <c r="AI114" s="366" t="s">
        <v>7</v>
      </c>
      <c r="AJ114" s="366" t="s">
        <v>7</v>
      </c>
      <c r="AK114" s="366" t="s">
        <v>7</v>
      </c>
      <c r="AL114" s="366" t="s">
        <v>7</v>
      </c>
      <c r="AM114" s="366" t="s">
        <v>7</v>
      </c>
      <c r="AN114" s="366" t="s">
        <v>7</v>
      </c>
      <c r="AO114" s="366" t="s">
        <v>7</v>
      </c>
      <c r="AP114" s="366" t="s">
        <v>7</v>
      </c>
      <c r="AQ114" s="366" t="s">
        <v>7</v>
      </c>
      <c r="AR114" s="366" t="s">
        <v>7</v>
      </c>
      <c r="AS114" s="366" t="s">
        <v>7</v>
      </c>
      <c r="AT114" s="366" t="s">
        <v>7</v>
      </c>
      <c r="AU114" s="366" t="s">
        <v>7</v>
      </c>
      <c r="AV114" s="366" t="s">
        <v>7</v>
      </c>
      <c r="AW114" s="366" t="s">
        <v>7</v>
      </c>
      <c r="AX114" s="366" t="s">
        <v>7</v>
      </c>
      <c r="AY114" s="366" t="s">
        <v>7</v>
      </c>
      <c r="AZ114" s="366" t="s">
        <v>7</v>
      </c>
      <c r="BA114" s="366" t="s">
        <v>7</v>
      </c>
      <c r="BB114" s="366" t="s">
        <v>7</v>
      </c>
      <c r="BC114" s="366" t="s">
        <v>7</v>
      </c>
      <c r="BD114" s="366" t="s">
        <v>7</v>
      </c>
      <c r="BE114" s="366" t="s">
        <v>7</v>
      </c>
      <c r="BF114" s="366" t="s">
        <v>7</v>
      </c>
      <c r="BG114" s="366" t="s">
        <v>7</v>
      </c>
      <c r="BH114" s="366" t="s">
        <v>7</v>
      </c>
      <c r="BI114" s="366" t="s">
        <v>7</v>
      </c>
      <c r="BJ114" s="366" t="s">
        <v>7</v>
      </c>
      <c r="BK114" s="91" t="s">
        <v>7</v>
      </c>
      <c r="BL114" s="121">
        <f t="shared" si="15"/>
        <v>109</v>
      </c>
      <c r="BM114" s="208" t="str">
        <f t="shared" ca="1" si="12"/>
        <v>x</v>
      </c>
      <c r="BO114" s="282" t="str">
        <f>'Task PV @ PT'!D114</f>
        <v>x</v>
      </c>
      <c r="BP114" s="282" t="str">
        <f t="shared" si="10"/>
        <v>x</v>
      </c>
      <c r="BQ114" s="283" t="str">
        <f t="shared" ca="1" si="11"/>
        <v>x</v>
      </c>
      <c r="BR114" s="278" t="str">
        <f t="shared" si="16"/>
        <v>x</v>
      </c>
      <c r="BS114" s="278" t="str">
        <f t="shared" ca="1" si="13"/>
        <v>x</v>
      </c>
      <c r="BT114" s="278" t="str">
        <f t="shared" si="14"/>
        <v>x</v>
      </c>
    </row>
    <row r="115" spans="1:72" ht="13.5" thickBot="1" x14ac:dyDescent="0.25">
      <c r="A115" s="100" t="str">
        <f>'Task PV @ PT'!A115</f>
        <v>Task Identifier</v>
      </c>
      <c r="B115" s="128" t="s">
        <v>7</v>
      </c>
      <c r="C115" s="133" t="s">
        <v>7</v>
      </c>
      <c r="D115" s="366" t="s">
        <v>7</v>
      </c>
      <c r="E115" s="366" t="s">
        <v>7</v>
      </c>
      <c r="F115" s="366" t="s">
        <v>7</v>
      </c>
      <c r="G115" s="366" t="s">
        <v>7</v>
      </c>
      <c r="H115" s="366" t="s">
        <v>7</v>
      </c>
      <c r="I115" s="366" t="s">
        <v>7</v>
      </c>
      <c r="J115" s="366" t="s">
        <v>7</v>
      </c>
      <c r="K115" s="366" t="s">
        <v>7</v>
      </c>
      <c r="L115" s="366" t="s">
        <v>7</v>
      </c>
      <c r="M115" s="366" t="s">
        <v>7</v>
      </c>
      <c r="N115" s="366" t="s">
        <v>7</v>
      </c>
      <c r="O115" s="366" t="s">
        <v>7</v>
      </c>
      <c r="P115" s="366" t="s">
        <v>7</v>
      </c>
      <c r="Q115" s="366" t="s">
        <v>7</v>
      </c>
      <c r="R115" s="366" t="s">
        <v>7</v>
      </c>
      <c r="S115" s="366" t="s">
        <v>7</v>
      </c>
      <c r="T115" s="366" t="s">
        <v>7</v>
      </c>
      <c r="U115" s="366" t="s">
        <v>7</v>
      </c>
      <c r="V115" s="366" t="s">
        <v>7</v>
      </c>
      <c r="W115" s="366" t="s">
        <v>7</v>
      </c>
      <c r="X115" s="366" t="s">
        <v>7</v>
      </c>
      <c r="Y115" s="366" t="s">
        <v>7</v>
      </c>
      <c r="Z115" s="366" t="s">
        <v>7</v>
      </c>
      <c r="AA115" s="366" t="s">
        <v>7</v>
      </c>
      <c r="AB115" s="366" t="s">
        <v>7</v>
      </c>
      <c r="AC115" s="366" t="s">
        <v>7</v>
      </c>
      <c r="AD115" s="366" t="s">
        <v>7</v>
      </c>
      <c r="AE115" s="366" t="s">
        <v>7</v>
      </c>
      <c r="AF115" s="366" t="s">
        <v>7</v>
      </c>
      <c r="AG115" s="366" t="s">
        <v>7</v>
      </c>
      <c r="AH115" s="366" t="s">
        <v>7</v>
      </c>
      <c r="AI115" s="366" t="s">
        <v>7</v>
      </c>
      <c r="AJ115" s="366" t="s">
        <v>7</v>
      </c>
      <c r="AK115" s="366" t="s">
        <v>7</v>
      </c>
      <c r="AL115" s="366" t="s">
        <v>7</v>
      </c>
      <c r="AM115" s="366" t="s">
        <v>7</v>
      </c>
      <c r="AN115" s="366" t="s">
        <v>7</v>
      </c>
      <c r="AO115" s="366" t="s">
        <v>7</v>
      </c>
      <c r="AP115" s="366" t="s">
        <v>7</v>
      </c>
      <c r="AQ115" s="366" t="s">
        <v>7</v>
      </c>
      <c r="AR115" s="366" t="s">
        <v>7</v>
      </c>
      <c r="AS115" s="366" t="s">
        <v>7</v>
      </c>
      <c r="AT115" s="366" t="s">
        <v>7</v>
      </c>
      <c r="AU115" s="366" t="s">
        <v>7</v>
      </c>
      <c r="AV115" s="366" t="s">
        <v>7</v>
      </c>
      <c r="AW115" s="366" t="s">
        <v>7</v>
      </c>
      <c r="AX115" s="366" t="s">
        <v>7</v>
      </c>
      <c r="AY115" s="366" t="s">
        <v>7</v>
      </c>
      <c r="AZ115" s="366" t="s">
        <v>7</v>
      </c>
      <c r="BA115" s="366" t="s">
        <v>7</v>
      </c>
      <c r="BB115" s="366" t="s">
        <v>7</v>
      </c>
      <c r="BC115" s="366" t="s">
        <v>7</v>
      </c>
      <c r="BD115" s="366" t="s">
        <v>7</v>
      </c>
      <c r="BE115" s="366" t="s">
        <v>7</v>
      </c>
      <c r="BF115" s="366" t="s">
        <v>7</v>
      </c>
      <c r="BG115" s="366" t="s">
        <v>7</v>
      </c>
      <c r="BH115" s="366" t="s">
        <v>7</v>
      </c>
      <c r="BI115" s="366" t="s">
        <v>7</v>
      </c>
      <c r="BJ115" s="366" t="s">
        <v>7</v>
      </c>
      <c r="BK115" s="91" t="s">
        <v>7</v>
      </c>
      <c r="BL115" s="121">
        <f t="shared" si="15"/>
        <v>110</v>
      </c>
      <c r="BM115" s="208" t="str">
        <f t="shared" ca="1" si="12"/>
        <v>x</v>
      </c>
      <c r="BO115" s="282" t="str">
        <f>'Task PV @ PT'!D115</f>
        <v>x</v>
      </c>
      <c r="BP115" s="282" t="str">
        <f t="shared" si="10"/>
        <v>x</v>
      </c>
      <c r="BQ115" s="283" t="str">
        <f t="shared" ca="1" si="11"/>
        <v>x</v>
      </c>
      <c r="BR115" s="278" t="str">
        <f t="shared" si="16"/>
        <v>x</v>
      </c>
      <c r="BS115" s="278" t="str">
        <f t="shared" ca="1" si="13"/>
        <v>x</v>
      </c>
      <c r="BT115" s="278" t="str">
        <f t="shared" si="14"/>
        <v>x</v>
      </c>
    </row>
    <row r="116" spans="1:72" ht="13.5" thickBot="1" x14ac:dyDescent="0.25">
      <c r="A116" s="100" t="str">
        <f>'Task PV @ PT'!A116</f>
        <v>Task Identifier</v>
      </c>
      <c r="B116" s="128" t="s">
        <v>7</v>
      </c>
      <c r="C116" s="133" t="s">
        <v>7</v>
      </c>
      <c r="D116" s="366" t="s">
        <v>7</v>
      </c>
      <c r="E116" s="366" t="s">
        <v>7</v>
      </c>
      <c r="F116" s="366" t="s">
        <v>7</v>
      </c>
      <c r="G116" s="366" t="s">
        <v>7</v>
      </c>
      <c r="H116" s="366" t="s">
        <v>7</v>
      </c>
      <c r="I116" s="366" t="s">
        <v>7</v>
      </c>
      <c r="J116" s="366" t="s">
        <v>7</v>
      </c>
      <c r="K116" s="366" t="s">
        <v>7</v>
      </c>
      <c r="L116" s="366" t="s">
        <v>7</v>
      </c>
      <c r="M116" s="366" t="s">
        <v>7</v>
      </c>
      <c r="N116" s="366" t="s">
        <v>7</v>
      </c>
      <c r="O116" s="366" t="s">
        <v>7</v>
      </c>
      <c r="P116" s="366" t="s">
        <v>7</v>
      </c>
      <c r="Q116" s="366" t="s">
        <v>7</v>
      </c>
      <c r="R116" s="366" t="s">
        <v>7</v>
      </c>
      <c r="S116" s="366" t="s">
        <v>7</v>
      </c>
      <c r="T116" s="366" t="s">
        <v>7</v>
      </c>
      <c r="U116" s="366" t="s">
        <v>7</v>
      </c>
      <c r="V116" s="366" t="s">
        <v>7</v>
      </c>
      <c r="W116" s="366" t="s">
        <v>7</v>
      </c>
      <c r="X116" s="366" t="s">
        <v>7</v>
      </c>
      <c r="Y116" s="366" t="s">
        <v>7</v>
      </c>
      <c r="Z116" s="366" t="s">
        <v>7</v>
      </c>
      <c r="AA116" s="366" t="s">
        <v>7</v>
      </c>
      <c r="AB116" s="366" t="s">
        <v>7</v>
      </c>
      <c r="AC116" s="366" t="s">
        <v>7</v>
      </c>
      <c r="AD116" s="366" t="s">
        <v>7</v>
      </c>
      <c r="AE116" s="366" t="s">
        <v>7</v>
      </c>
      <c r="AF116" s="366" t="s">
        <v>7</v>
      </c>
      <c r="AG116" s="366" t="s">
        <v>7</v>
      </c>
      <c r="AH116" s="366" t="s">
        <v>7</v>
      </c>
      <c r="AI116" s="366" t="s">
        <v>7</v>
      </c>
      <c r="AJ116" s="366" t="s">
        <v>7</v>
      </c>
      <c r="AK116" s="366" t="s">
        <v>7</v>
      </c>
      <c r="AL116" s="366" t="s">
        <v>7</v>
      </c>
      <c r="AM116" s="366" t="s">
        <v>7</v>
      </c>
      <c r="AN116" s="366" t="s">
        <v>7</v>
      </c>
      <c r="AO116" s="366" t="s">
        <v>7</v>
      </c>
      <c r="AP116" s="366" t="s">
        <v>7</v>
      </c>
      <c r="AQ116" s="366" t="s">
        <v>7</v>
      </c>
      <c r="AR116" s="366" t="s">
        <v>7</v>
      </c>
      <c r="AS116" s="366" t="s">
        <v>7</v>
      </c>
      <c r="AT116" s="366" t="s">
        <v>7</v>
      </c>
      <c r="AU116" s="366" t="s">
        <v>7</v>
      </c>
      <c r="AV116" s="366" t="s">
        <v>7</v>
      </c>
      <c r="AW116" s="366" t="s">
        <v>7</v>
      </c>
      <c r="AX116" s="366" t="s">
        <v>7</v>
      </c>
      <c r="AY116" s="366" t="s">
        <v>7</v>
      </c>
      <c r="AZ116" s="366" t="s">
        <v>7</v>
      </c>
      <c r="BA116" s="366" t="s">
        <v>7</v>
      </c>
      <c r="BB116" s="366" t="s">
        <v>7</v>
      </c>
      <c r="BC116" s="366" t="s">
        <v>7</v>
      </c>
      <c r="BD116" s="366" t="s">
        <v>7</v>
      </c>
      <c r="BE116" s="366" t="s">
        <v>7</v>
      </c>
      <c r="BF116" s="366" t="s">
        <v>7</v>
      </c>
      <c r="BG116" s="366" t="s">
        <v>7</v>
      </c>
      <c r="BH116" s="366" t="s">
        <v>7</v>
      </c>
      <c r="BI116" s="366" t="s">
        <v>7</v>
      </c>
      <c r="BJ116" s="366" t="s">
        <v>7</v>
      </c>
      <c r="BK116" s="91" t="s">
        <v>7</v>
      </c>
      <c r="BL116" s="121">
        <f t="shared" si="15"/>
        <v>111</v>
      </c>
      <c r="BM116" s="208" t="str">
        <f t="shared" ca="1" si="12"/>
        <v>x</v>
      </c>
      <c r="BO116" s="282" t="str">
        <f>'Task PV @ PT'!D116</f>
        <v>x</v>
      </c>
      <c r="BP116" s="282" t="str">
        <f t="shared" si="10"/>
        <v>x</v>
      </c>
      <c r="BQ116" s="283" t="str">
        <f t="shared" ca="1" si="11"/>
        <v>x</v>
      </c>
      <c r="BR116" s="278" t="str">
        <f t="shared" si="16"/>
        <v>x</v>
      </c>
      <c r="BS116" s="278" t="str">
        <f t="shared" ca="1" si="13"/>
        <v>x</v>
      </c>
      <c r="BT116" s="278" t="str">
        <f t="shared" si="14"/>
        <v>x</v>
      </c>
    </row>
    <row r="117" spans="1:72" ht="13.5" thickBot="1" x14ac:dyDescent="0.25">
      <c r="A117" s="100" t="str">
        <f>'Task PV @ PT'!A117</f>
        <v>Task Identifier</v>
      </c>
      <c r="B117" s="128" t="s">
        <v>7</v>
      </c>
      <c r="C117" s="133" t="s">
        <v>7</v>
      </c>
      <c r="D117" s="366" t="s">
        <v>7</v>
      </c>
      <c r="E117" s="366" t="s">
        <v>7</v>
      </c>
      <c r="F117" s="366" t="s">
        <v>7</v>
      </c>
      <c r="G117" s="366" t="s">
        <v>7</v>
      </c>
      <c r="H117" s="366" t="s">
        <v>7</v>
      </c>
      <c r="I117" s="366" t="s">
        <v>7</v>
      </c>
      <c r="J117" s="366" t="s">
        <v>7</v>
      </c>
      <c r="K117" s="366" t="s">
        <v>7</v>
      </c>
      <c r="L117" s="366" t="s">
        <v>7</v>
      </c>
      <c r="M117" s="366" t="s">
        <v>7</v>
      </c>
      <c r="N117" s="366" t="s">
        <v>7</v>
      </c>
      <c r="O117" s="366" t="s">
        <v>7</v>
      </c>
      <c r="P117" s="366" t="s">
        <v>7</v>
      </c>
      <c r="Q117" s="366" t="s">
        <v>7</v>
      </c>
      <c r="R117" s="366" t="s">
        <v>7</v>
      </c>
      <c r="S117" s="366" t="s">
        <v>7</v>
      </c>
      <c r="T117" s="366" t="s">
        <v>7</v>
      </c>
      <c r="U117" s="366" t="s">
        <v>7</v>
      </c>
      <c r="V117" s="366" t="s">
        <v>7</v>
      </c>
      <c r="W117" s="366" t="s">
        <v>7</v>
      </c>
      <c r="X117" s="366" t="s">
        <v>7</v>
      </c>
      <c r="Y117" s="366" t="s">
        <v>7</v>
      </c>
      <c r="Z117" s="366" t="s">
        <v>7</v>
      </c>
      <c r="AA117" s="366" t="s">
        <v>7</v>
      </c>
      <c r="AB117" s="366" t="s">
        <v>7</v>
      </c>
      <c r="AC117" s="366" t="s">
        <v>7</v>
      </c>
      <c r="AD117" s="366" t="s">
        <v>7</v>
      </c>
      <c r="AE117" s="366" t="s">
        <v>7</v>
      </c>
      <c r="AF117" s="366" t="s">
        <v>7</v>
      </c>
      <c r="AG117" s="366" t="s">
        <v>7</v>
      </c>
      <c r="AH117" s="366" t="s">
        <v>7</v>
      </c>
      <c r="AI117" s="366" t="s">
        <v>7</v>
      </c>
      <c r="AJ117" s="366" t="s">
        <v>7</v>
      </c>
      <c r="AK117" s="366" t="s">
        <v>7</v>
      </c>
      <c r="AL117" s="366" t="s">
        <v>7</v>
      </c>
      <c r="AM117" s="366" t="s">
        <v>7</v>
      </c>
      <c r="AN117" s="366" t="s">
        <v>7</v>
      </c>
      <c r="AO117" s="366" t="s">
        <v>7</v>
      </c>
      <c r="AP117" s="366" t="s">
        <v>7</v>
      </c>
      <c r="AQ117" s="366" t="s">
        <v>7</v>
      </c>
      <c r="AR117" s="366" t="s">
        <v>7</v>
      </c>
      <c r="AS117" s="366" t="s">
        <v>7</v>
      </c>
      <c r="AT117" s="366" t="s">
        <v>7</v>
      </c>
      <c r="AU117" s="366" t="s">
        <v>7</v>
      </c>
      <c r="AV117" s="366" t="s">
        <v>7</v>
      </c>
      <c r="AW117" s="366" t="s">
        <v>7</v>
      </c>
      <c r="AX117" s="366" t="s">
        <v>7</v>
      </c>
      <c r="AY117" s="366" t="s">
        <v>7</v>
      </c>
      <c r="AZ117" s="366" t="s">
        <v>7</v>
      </c>
      <c r="BA117" s="366" t="s">
        <v>7</v>
      </c>
      <c r="BB117" s="366" t="s">
        <v>7</v>
      </c>
      <c r="BC117" s="366" t="s">
        <v>7</v>
      </c>
      <c r="BD117" s="366" t="s">
        <v>7</v>
      </c>
      <c r="BE117" s="366" t="s">
        <v>7</v>
      </c>
      <c r="BF117" s="366" t="s">
        <v>7</v>
      </c>
      <c r="BG117" s="366" t="s">
        <v>7</v>
      </c>
      <c r="BH117" s="366" t="s">
        <v>7</v>
      </c>
      <c r="BI117" s="366" t="s">
        <v>7</v>
      </c>
      <c r="BJ117" s="366" t="s">
        <v>7</v>
      </c>
      <c r="BK117" s="91" t="s">
        <v>7</v>
      </c>
      <c r="BL117" s="121">
        <f t="shared" si="15"/>
        <v>112</v>
      </c>
      <c r="BM117" s="208" t="str">
        <f t="shared" ca="1" si="12"/>
        <v>x</v>
      </c>
      <c r="BO117" s="282" t="str">
        <f>'Task PV @ PT'!D117</f>
        <v>x</v>
      </c>
      <c r="BP117" s="282" t="str">
        <f t="shared" si="10"/>
        <v>x</v>
      </c>
      <c r="BQ117" s="283" t="str">
        <f t="shared" ca="1" si="11"/>
        <v>x</v>
      </c>
      <c r="BR117" s="278" t="str">
        <f t="shared" si="16"/>
        <v>x</v>
      </c>
      <c r="BS117" s="278" t="str">
        <f t="shared" ca="1" si="13"/>
        <v>x</v>
      </c>
      <c r="BT117" s="278" t="str">
        <f t="shared" si="14"/>
        <v>x</v>
      </c>
    </row>
    <row r="118" spans="1:72" ht="13.5" thickBot="1" x14ac:dyDescent="0.25">
      <c r="A118" s="100" t="str">
        <f>'Task PV @ PT'!A118</f>
        <v>Task Identifier</v>
      </c>
      <c r="B118" s="128" t="s">
        <v>7</v>
      </c>
      <c r="C118" s="133" t="s">
        <v>7</v>
      </c>
      <c r="D118" s="366" t="s">
        <v>7</v>
      </c>
      <c r="E118" s="366" t="s">
        <v>7</v>
      </c>
      <c r="F118" s="366" t="s">
        <v>7</v>
      </c>
      <c r="G118" s="366" t="s">
        <v>7</v>
      </c>
      <c r="H118" s="366" t="s">
        <v>7</v>
      </c>
      <c r="I118" s="366" t="s">
        <v>7</v>
      </c>
      <c r="J118" s="366" t="s">
        <v>7</v>
      </c>
      <c r="K118" s="366" t="s">
        <v>7</v>
      </c>
      <c r="L118" s="366" t="s">
        <v>7</v>
      </c>
      <c r="M118" s="366" t="s">
        <v>7</v>
      </c>
      <c r="N118" s="366" t="s">
        <v>7</v>
      </c>
      <c r="O118" s="366" t="s">
        <v>7</v>
      </c>
      <c r="P118" s="366" t="s">
        <v>7</v>
      </c>
      <c r="Q118" s="366" t="s">
        <v>7</v>
      </c>
      <c r="R118" s="366" t="s">
        <v>7</v>
      </c>
      <c r="S118" s="366" t="s">
        <v>7</v>
      </c>
      <c r="T118" s="366" t="s">
        <v>7</v>
      </c>
      <c r="U118" s="366" t="s">
        <v>7</v>
      </c>
      <c r="V118" s="366" t="s">
        <v>7</v>
      </c>
      <c r="W118" s="366" t="s">
        <v>7</v>
      </c>
      <c r="X118" s="366" t="s">
        <v>7</v>
      </c>
      <c r="Y118" s="366" t="s">
        <v>7</v>
      </c>
      <c r="Z118" s="366" t="s">
        <v>7</v>
      </c>
      <c r="AA118" s="366" t="s">
        <v>7</v>
      </c>
      <c r="AB118" s="366" t="s">
        <v>7</v>
      </c>
      <c r="AC118" s="366" t="s">
        <v>7</v>
      </c>
      <c r="AD118" s="366" t="s">
        <v>7</v>
      </c>
      <c r="AE118" s="366" t="s">
        <v>7</v>
      </c>
      <c r="AF118" s="366" t="s">
        <v>7</v>
      </c>
      <c r="AG118" s="366" t="s">
        <v>7</v>
      </c>
      <c r="AH118" s="366" t="s">
        <v>7</v>
      </c>
      <c r="AI118" s="366" t="s">
        <v>7</v>
      </c>
      <c r="AJ118" s="366" t="s">
        <v>7</v>
      </c>
      <c r="AK118" s="366" t="s">
        <v>7</v>
      </c>
      <c r="AL118" s="366" t="s">
        <v>7</v>
      </c>
      <c r="AM118" s="366" t="s">
        <v>7</v>
      </c>
      <c r="AN118" s="366" t="s">
        <v>7</v>
      </c>
      <c r="AO118" s="366" t="s">
        <v>7</v>
      </c>
      <c r="AP118" s="366" t="s">
        <v>7</v>
      </c>
      <c r="AQ118" s="366" t="s">
        <v>7</v>
      </c>
      <c r="AR118" s="366" t="s">
        <v>7</v>
      </c>
      <c r="AS118" s="366" t="s">
        <v>7</v>
      </c>
      <c r="AT118" s="366" t="s">
        <v>7</v>
      </c>
      <c r="AU118" s="366" t="s">
        <v>7</v>
      </c>
      <c r="AV118" s="366" t="s">
        <v>7</v>
      </c>
      <c r="AW118" s="366" t="s">
        <v>7</v>
      </c>
      <c r="AX118" s="366" t="s">
        <v>7</v>
      </c>
      <c r="AY118" s="366" t="s">
        <v>7</v>
      </c>
      <c r="AZ118" s="366" t="s">
        <v>7</v>
      </c>
      <c r="BA118" s="366" t="s">
        <v>7</v>
      </c>
      <c r="BB118" s="366" t="s">
        <v>7</v>
      </c>
      <c r="BC118" s="366" t="s">
        <v>7</v>
      </c>
      <c r="BD118" s="366" t="s">
        <v>7</v>
      </c>
      <c r="BE118" s="366" t="s">
        <v>7</v>
      </c>
      <c r="BF118" s="366" t="s">
        <v>7</v>
      </c>
      <c r="BG118" s="366" t="s">
        <v>7</v>
      </c>
      <c r="BH118" s="366" t="s">
        <v>7</v>
      </c>
      <c r="BI118" s="366" t="s">
        <v>7</v>
      </c>
      <c r="BJ118" s="366" t="s">
        <v>7</v>
      </c>
      <c r="BK118" s="91" t="s">
        <v>7</v>
      </c>
      <c r="BL118" s="121">
        <f t="shared" si="15"/>
        <v>113</v>
      </c>
      <c r="BM118" s="208" t="str">
        <f t="shared" ca="1" si="12"/>
        <v>x</v>
      </c>
      <c r="BO118" s="282" t="str">
        <f>'Task PV @ PT'!D118</f>
        <v>x</v>
      </c>
      <c r="BP118" s="282" t="str">
        <f t="shared" si="10"/>
        <v>x</v>
      </c>
      <c r="BQ118" s="283" t="str">
        <f t="shared" ca="1" si="11"/>
        <v>x</v>
      </c>
      <c r="BR118" s="278" t="str">
        <f t="shared" si="16"/>
        <v>x</v>
      </c>
      <c r="BS118" s="278" t="str">
        <f t="shared" ca="1" si="13"/>
        <v>x</v>
      </c>
      <c r="BT118" s="278" t="str">
        <f t="shared" si="14"/>
        <v>x</v>
      </c>
    </row>
    <row r="119" spans="1:72" ht="13.5" thickBot="1" x14ac:dyDescent="0.25">
      <c r="A119" s="100" t="str">
        <f>'Task PV @ PT'!A119</f>
        <v>Task Identifier</v>
      </c>
      <c r="B119" s="128" t="s">
        <v>7</v>
      </c>
      <c r="C119" s="133" t="s">
        <v>7</v>
      </c>
      <c r="D119" s="366" t="s">
        <v>7</v>
      </c>
      <c r="E119" s="366" t="s">
        <v>7</v>
      </c>
      <c r="F119" s="366" t="s">
        <v>7</v>
      </c>
      <c r="G119" s="366" t="s">
        <v>7</v>
      </c>
      <c r="H119" s="366" t="s">
        <v>7</v>
      </c>
      <c r="I119" s="366" t="s">
        <v>7</v>
      </c>
      <c r="J119" s="366" t="s">
        <v>7</v>
      </c>
      <c r="K119" s="366" t="s">
        <v>7</v>
      </c>
      <c r="L119" s="366" t="s">
        <v>7</v>
      </c>
      <c r="M119" s="366" t="s">
        <v>7</v>
      </c>
      <c r="N119" s="366" t="s">
        <v>7</v>
      </c>
      <c r="O119" s="366" t="s">
        <v>7</v>
      </c>
      <c r="P119" s="366" t="s">
        <v>7</v>
      </c>
      <c r="Q119" s="366" t="s">
        <v>7</v>
      </c>
      <c r="R119" s="366" t="s">
        <v>7</v>
      </c>
      <c r="S119" s="366" t="s">
        <v>7</v>
      </c>
      <c r="T119" s="366" t="s">
        <v>7</v>
      </c>
      <c r="U119" s="366" t="s">
        <v>7</v>
      </c>
      <c r="V119" s="366" t="s">
        <v>7</v>
      </c>
      <c r="W119" s="366" t="s">
        <v>7</v>
      </c>
      <c r="X119" s="366" t="s">
        <v>7</v>
      </c>
      <c r="Y119" s="366" t="s">
        <v>7</v>
      </c>
      <c r="Z119" s="366" t="s">
        <v>7</v>
      </c>
      <c r="AA119" s="366" t="s">
        <v>7</v>
      </c>
      <c r="AB119" s="366" t="s">
        <v>7</v>
      </c>
      <c r="AC119" s="366" t="s">
        <v>7</v>
      </c>
      <c r="AD119" s="366" t="s">
        <v>7</v>
      </c>
      <c r="AE119" s="366" t="s">
        <v>7</v>
      </c>
      <c r="AF119" s="366" t="s">
        <v>7</v>
      </c>
      <c r="AG119" s="366" t="s">
        <v>7</v>
      </c>
      <c r="AH119" s="366" t="s">
        <v>7</v>
      </c>
      <c r="AI119" s="366" t="s">
        <v>7</v>
      </c>
      <c r="AJ119" s="366" t="s">
        <v>7</v>
      </c>
      <c r="AK119" s="366" t="s">
        <v>7</v>
      </c>
      <c r="AL119" s="366" t="s">
        <v>7</v>
      </c>
      <c r="AM119" s="366" t="s">
        <v>7</v>
      </c>
      <c r="AN119" s="366" t="s">
        <v>7</v>
      </c>
      <c r="AO119" s="366" t="s">
        <v>7</v>
      </c>
      <c r="AP119" s="366" t="s">
        <v>7</v>
      </c>
      <c r="AQ119" s="366" t="s">
        <v>7</v>
      </c>
      <c r="AR119" s="366" t="s">
        <v>7</v>
      </c>
      <c r="AS119" s="366" t="s">
        <v>7</v>
      </c>
      <c r="AT119" s="366" t="s">
        <v>7</v>
      </c>
      <c r="AU119" s="366" t="s">
        <v>7</v>
      </c>
      <c r="AV119" s="366" t="s">
        <v>7</v>
      </c>
      <c r="AW119" s="366" t="s">
        <v>7</v>
      </c>
      <c r="AX119" s="366" t="s">
        <v>7</v>
      </c>
      <c r="AY119" s="366" t="s">
        <v>7</v>
      </c>
      <c r="AZ119" s="366" t="s">
        <v>7</v>
      </c>
      <c r="BA119" s="366" t="s">
        <v>7</v>
      </c>
      <c r="BB119" s="366" t="s">
        <v>7</v>
      </c>
      <c r="BC119" s="366" t="s">
        <v>7</v>
      </c>
      <c r="BD119" s="366" t="s">
        <v>7</v>
      </c>
      <c r="BE119" s="366" t="s">
        <v>7</v>
      </c>
      <c r="BF119" s="366" t="s">
        <v>7</v>
      </c>
      <c r="BG119" s="366" t="s">
        <v>7</v>
      </c>
      <c r="BH119" s="366" t="s">
        <v>7</v>
      </c>
      <c r="BI119" s="366" t="s">
        <v>7</v>
      </c>
      <c r="BJ119" s="366" t="s">
        <v>7</v>
      </c>
      <c r="BK119" s="91" t="s">
        <v>7</v>
      </c>
      <c r="BL119" s="121">
        <f t="shared" si="15"/>
        <v>114</v>
      </c>
      <c r="BM119" s="208" t="str">
        <f t="shared" ca="1" si="12"/>
        <v>x</v>
      </c>
      <c r="BO119" s="282" t="str">
        <f>'Task PV @ PT'!D119</f>
        <v>x</v>
      </c>
      <c r="BP119" s="282" t="str">
        <f t="shared" si="10"/>
        <v>x</v>
      </c>
      <c r="BQ119" s="283" t="str">
        <f t="shared" ca="1" si="11"/>
        <v>x</v>
      </c>
      <c r="BR119" s="278" t="str">
        <f t="shared" si="16"/>
        <v>x</v>
      </c>
      <c r="BS119" s="278" t="str">
        <f t="shared" ca="1" si="13"/>
        <v>x</v>
      </c>
      <c r="BT119" s="278" t="str">
        <f t="shared" si="14"/>
        <v>x</v>
      </c>
    </row>
    <row r="120" spans="1:72" ht="13.5" thickBot="1" x14ac:dyDescent="0.25">
      <c r="A120" s="100" t="str">
        <f>'Task PV @ PT'!A120</f>
        <v>Task Identifier</v>
      </c>
      <c r="B120" s="128" t="s">
        <v>7</v>
      </c>
      <c r="C120" s="133" t="s">
        <v>7</v>
      </c>
      <c r="D120" s="366" t="s">
        <v>7</v>
      </c>
      <c r="E120" s="366" t="s">
        <v>7</v>
      </c>
      <c r="F120" s="366" t="s">
        <v>7</v>
      </c>
      <c r="G120" s="366" t="s">
        <v>7</v>
      </c>
      <c r="H120" s="366" t="s">
        <v>7</v>
      </c>
      <c r="I120" s="366" t="s">
        <v>7</v>
      </c>
      <c r="J120" s="366" t="s">
        <v>7</v>
      </c>
      <c r="K120" s="366" t="s">
        <v>7</v>
      </c>
      <c r="L120" s="366" t="s">
        <v>7</v>
      </c>
      <c r="M120" s="366" t="s">
        <v>7</v>
      </c>
      <c r="N120" s="366" t="s">
        <v>7</v>
      </c>
      <c r="O120" s="366" t="s">
        <v>7</v>
      </c>
      <c r="P120" s="366" t="s">
        <v>7</v>
      </c>
      <c r="Q120" s="366" t="s">
        <v>7</v>
      </c>
      <c r="R120" s="366" t="s">
        <v>7</v>
      </c>
      <c r="S120" s="366" t="s">
        <v>7</v>
      </c>
      <c r="T120" s="366" t="s">
        <v>7</v>
      </c>
      <c r="U120" s="366" t="s">
        <v>7</v>
      </c>
      <c r="V120" s="366" t="s">
        <v>7</v>
      </c>
      <c r="W120" s="366" t="s">
        <v>7</v>
      </c>
      <c r="X120" s="366" t="s">
        <v>7</v>
      </c>
      <c r="Y120" s="366" t="s">
        <v>7</v>
      </c>
      <c r="Z120" s="366" t="s">
        <v>7</v>
      </c>
      <c r="AA120" s="366" t="s">
        <v>7</v>
      </c>
      <c r="AB120" s="366" t="s">
        <v>7</v>
      </c>
      <c r="AC120" s="366" t="s">
        <v>7</v>
      </c>
      <c r="AD120" s="366" t="s">
        <v>7</v>
      </c>
      <c r="AE120" s="366" t="s">
        <v>7</v>
      </c>
      <c r="AF120" s="366" t="s">
        <v>7</v>
      </c>
      <c r="AG120" s="366" t="s">
        <v>7</v>
      </c>
      <c r="AH120" s="366" t="s">
        <v>7</v>
      </c>
      <c r="AI120" s="366" t="s">
        <v>7</v>
      </c>
      <c r="AJ120" s="366" t="s">
        <v>7</v>
      </c>
      <c r="AK120" s="366" t="s">
        <v>7</v>
      </c>
      <c r="AL120" s="366" t="s">
        <v>7</v>
      </c>
      <c r="AM120" s="366" t="s">
        <v>7</v>
      </c>
      <c r="AN120" s="366" t="s">
        <v>7</v>
      </c>
      <c r="AO120" s="366" t="s">
        <v>7</v>
      </c>
      <c r="AP120" s="366" t="s">
        <v>7</v>
      </c>
      <c r="AQ120" s="366" t="s">
        <v>7</v>
      </c>
      <c r="AR120" s="366" t="s">
        <v>7</v>
      </c>
      <c r="AS120" s="366" t="s">
        <v>7</v>
      </c>
      <c r="AT120" s="366" t="s">
        <v>7</v>
      </c>
      <c r="AU120" s="366" t="s">
        <v>7</v>
      </c>
      <c r="AV120" s="366" t="s">
        <v>7</v>
      </c>
      <c r="AW120" s="366" t="s">
        <v>7</v>
      </c>
      <c r="AX120" s="366" t="s">
        <v>7</v>
      </c>
      <c r="AY120" s="366" t="s">
        <v>7</v>
      </c>
      <c r="AZ120" s="366" t="s">
        <v>7</v>
      </c>
      <c r="BA120" s="366" t="s">
        <v>7</v>
      </c>
      <c r="BB120" s="366" t="s">
        <v>7</v>
      </c>
      <c r="BC120" s="366" t="s">
        <v>7</v>
      </c>
      <c r="BD120" s="366" t="s">
        <v>7</v>
      </c>
      <c r="BE120" s="366" t="s">
        <v>7</v>
      </c>
      <c r="BF120" s="366" t="s">
        <v>7</v>
      </c>
      <c r="BG120" s="366" t="s">
        <v>7</v>
      </c>
      <c r="BH120" s="366" t="s">
        <v>7</v>
      </c>
      <c r="BI120" s="366" t="s">
        <v>7</v>
      </c>
      <c r="BJ120" s="366" t="s">
        <v>7</v>
      </c>
      <c r="BK120" s="91" t="s">
        <v>7</v>
      </c>
      <c r="BL120" s="121">
        <f t="shared" si="15"/>
        <v>115</v>
      </c>
      <c r="BM120" s="208" t="str">
        <f t="shared" ca="1" si="12"/>
        <v>x</v>
      </c>
      <c r="BO120" s="282" t="str">
        <f>'Task PV @ PT'!D120</f>
        <v>x</v>
      </c>
      <c r="BP120" s="282" t="str">
        <f t="shared" si="10"/>
        <v>x</v>
      </c>
      <c r="BQ120" s="283" t="str">
        <f t="shared" ca="1" si="11"/>
        <v>x</v>
      </c>
      <c r="BR120" s="278" t="str">
        <f t="shared" si="16"/>
        <v>x</v>
      </c>
      <c r="BS120" s="278" t="str">
        <f t="shared" ca="1" si="13"/>
        <v>x</v>
      </c>
      <c r="BT120" s="278" t="str">
        <f t="shared" si="14"/>
        <v>x</v>
      </c>
    </row>
    <row r="121" spans="1:72" ht="13.5" thickBot="1" x14ac:dyDescent="0.25">
      <c r="A121" s="100" t="str">
        <f>'Task PV @ PT'!A121</f>
        <v>Task Identifier</v>
      </c>
      <c r="B121" s="128" t="s">
        <v>7</v>
      </c>
      <c r="C121" s="133" t="s">
        <v>7</v>
      </c>
      <c r="D121" s="366" t="s">
        <v>7</v>
      </c>
      <c r="E121" s="366" t="s">
        <v>7</v>
      </c>
      <c r="F121" s="366" t="s">
        <v>7</v>
      </c>
      <c r="G121" s="366" t="s">
        <v>7</v>
      </c>
      <c r="H121" s="366" t="s">
        <v>7</v>
      </c>
      <c r="I121" s="366" t="s">
        <v>7</v>
      </c>
      <c r="J121" s="366" t="s">
        <v>7</v>
      </c>
      <c r="K121" s="366" t="s">
        <v>7</v>
      </c>
      <c r="L121" s="366" t="s">
        <v>7</v>
      </c>
      <c r="M121" s="366" t="s">
        <v>7</v>
      </c>
      <c r="N121" s="366" t="s">
        <v>7</v>
      </c>
      <c r="O121" s="366" t="s">
        <v>7</v>
      </c>
      <c r="P121" s="366" t="s">
        <v>7</v>
      </c>
      <c r="Q121" s="366" t="s">
        <v>7</v>
      </c>
      <c r="R121" s="366" t="s">
        <v>7</v>
      </c>
      <c r="S121" s="366" t="s">
        <v>7</v>
      </c>
      <c r="T121" s="366" t="s">
        <v>7</v>
      </c>
      <c r="U121" s="366" t="s">
        <v>7</v>
      </c>
      <c r="V121" s="366" t="s">
        <v>7</v>
      </c>
      <c r="W121" s="366" t="s">
        <v>7</v>
      </c>
      <c r="X121" s="366" t="s">
        <v>7</v>
      </c>
      <c r="Y121" s="366" t="s">
        <v>7</v>
      </c>
      <c r="Z121" s="366" t="s">
        <v>7</v>
      </c>
      <c r="AA121" s="366" t="s">
        <v>7</v>
      </c>
      <c r="AB121" s="366" t="s">
        <v>7</v>
      </c>
      <c r="AC121" s="366" t="s">
        <v>7</v>
      </c>
      <c r="AD121" s="366" t="s">
        <v>7</v>
      </c>
      <c r="AE121" s="366" t="s">
        <v>7</v>
      </c>
      <c r="AF121" s="366" t="s">
        <v>7</v>
      </c>
      <c r="AG121" s="366" t="s">
        <v>7</v>
      </c>
      <c r="AH121" s="366" t="s">
        <v>7</v>
      </c>
      <c r="AI121" s="366" t="s">
        <v>7</v>
      </c>
      <c r="AJ121" s="366" t="s">
        <v>7</v>
      </c>
      <c r="AK121" s="366" t="s">
        <v>7</v>
      </c>
      <c r="AL121" s="366" t="s">
        <v>7</v>
      </c>
      <c r="AM121" s="366" t="s">
        <v>7</v>
      </c>
      <c r="AN121" s="366" t="s">
        <v>7</v>
      </c>
      <c r="AO121" s="366" t="s">
        <v>7</v>
      </c>
      <c r="AP121" s="366" t="s">
        <v>7</v>
      </c>
      <c r="AQ121" s="366" t="s">
        <v>7</v>
      </c>
      <c r="AR121" s="366" t="s">
        <v>7</v>
      </c>
      <c r="AS121" s="366" t="s">
        <v>7</v>
      </c>
      <c r="AT121" s="366" t="s">
        <v>7</v>
      </c>
      <c r="AU121" s="366" t="s">
        <v>7</v>
      </c>
      <c r="AV121" s="366" t="s">
        <v>7</v>
      </c>
      <c r="AW121" s="366" t="s">
        <v>7</v>
      </c>
      <c r="AX121" s="366" t="s">
        <v>7</v>
      </c>
      <c r="AY121" s="366" t="s">
        <v>7</v>
      </c>
      <c r="AZ121" s="366" t="s">
        <v>7</v>
      </c>
      <c r="BA121" s="366" t="s">
        <v>7</v>
      </c>
      <c r="BB121" s="366" t="s">
        <v>7</v>
      </c>
      <c r="BC121" s="366" t="s">
        <v>7</v>
      </c>
      <c r="BD121" s="366" t="s">
        <v>7</v>
      </c>
      <c r="BE121" s="366" t="s">
        <v>7</v>
      </c>
      <c r="BF121" s="366" t="s">
        <v>7</v>
      </c>
      <c r="BG121" s="366" t="s">
        <v>7</v>
      </c>
      <c r="BH121" s="366" t="s">
        <v>7</v>
      </c>
      <c r="BI121" s="366" t="s">
        <v>7</v>
      </c>
      <c r="BJ121" s="366" t="s">
        <v>7</v>
      </c>
      <c r="BK121" s="91" t="s">
        <v>7</v>
      </c>
      <c r="BL121" s="121">
        <f t="shared" si="15"/>
        <v>116</v>
      </c>
      <c r="BM121" s="208" t="str">
        <f t="shared" ca="1" si="12"/>
        <v>x</v>
      </c>
      <c r="BO121" s="282" t="str">
        <f>'Task PV @ PT'!D121</f>
        <v>x</v>
      </c>
      <c r="BP121" s="282" t="str">
        <f t="shared" si="10"/>
        <v>x</v>
      </c>
      <c r="BQ121" s="283" t="str">
        <f t="shared" ca="1" si="11"/>
        <v>x</v>
      </c>
      <c r="BR121" s="278" t="str">
        <f t="shared" si="16"/>
        <v>x</v>
      </c>
      <c r="BS121" s="278" t="str">
        <f t="shared" ca="1" si="13"/>
        <v>x</v>
      </c>
      <c r="BT121" s="278" t="str">
        <f t="shared" si="14"/>
        <v>x</v>
      </c>
    </row>
    <row r="122" spans="1:72" ht="13.5" thickBot="1" x14ac:dyDescent="0.25">
      <c r="A122" s="100" t="str">
        <f>'Task PV @ PT'!A122</f>
        <v>Task Identifier</v>
      </c>
      <c r="B122" s="128" t="s">
        <v>7</v>
      </c>
      <c r="C122" s="133" t="s">
        <v>7</v>
      </c>
      <c r="D122" s="366" t="s">
        <v>7</v>
      </c>
      <c r="E122" s="366" t="s">
        <v>7</v>
      </c>
      <c r="F122" s="366" t="s">
        <v>7</v>
      </c>
      <c r="G122" s="366" t="s">
        <v>7</v>
      </c>
      <c r="H122" s="366" t="s">
        <v>7</v>
      </c>
      <c r="I122" s="366" t="s">
        <v>7</v>
      </c>
      <c r="J122" s="366" t="s">
        <v>7</v>
      </c>
      <c r="K122" s="366" t="s">
        <v>7</v>
      </c>
      <c r="L122" s="366" t="s">
        <v>7</v>
      </c>
      <c r="M122" s="366" t="s">
        <v>7</v>
      </c>
      <c r="N122" s="366" t="s">
        <v>7</v>
      </c>
      <c r="O122" s="366" t="s">
        <v>7</v>
      </c>
      <c r="P122" s="366" t="s">
        <v>7</v>
      </c>
      <c r="Q122" s="366" t="s">
        <v>7</v>
      </c>
      <c r="R122" s="366" t="s">
        <v>7</v>
      </c>
      <c r="S122" s="366" t="s">
        <v>7</v>
      </c>
      <c r="T122" s="366" t="s">
        <v>7</v>
      </c>
      <c r="U122" s="366" t="s">
        <v>7</v>
      </c>
      <c r="V122" s="366" t="s">
        <v>7</v>
      </c>
      <c r="W122" s="366" t="s">
        <v>7</v>
      </c>
      <c r="X122" s="366" t="s">
        <v>7</v>
      </c>
      <c r="Y122" s="366" t="s">
        <v>7</v>
      </c>
      <c r="Z122" s="366" t="s">
        <v>7</v>
      </c>
      <c r="AA122" s="366" t="s">
        <v>7</v>
      </c>
      <c r="AB122" s="366" t="s">
        <v>7</v>
      </c>
      <c r="AC122" s="366" t="s">
        <v>7</v>
      </c>
      <c r="AD122" s="366" t="s">
        <v>7</v>
      </c>
      <c r="AE122" s="366" t="s">
        <v>7</v>
      </c>
      <c r="AF122" s="366" t="s">
        <v>7</v>
      </c>
      <c r="AG122" s="366" t="s">
        <v>7</v>
      </c>
      <c r="AH122" s="366" t="s">
        <v>7</v>
      </c>
      <c r="AI122" s="366" t="s">
        <v>7</v>
      </c>
      <c r="AJ122" s="366" t="s">
        <v>7</v>
      </c>
      <c r="AK122" s="366" t="s">
        <v>7</v>
      </c>
      <c r="AL122" s="366" t="s">
        <v>7</v>
      </c>
      <c r="AM122" s="366" t="s">
        <v>7</v>
      </c>
      <c r="AN122" s="366" t="s">
        <v>7</v>
      </c>
      <c r="AO122" s="366" t="s">
        <v>7</v>
      </c>
      <c r="AP122" s="366" t="s">
        <v>7</v>
      </c>
      <c r="AQ122" s="366" t="s">
        <v>7</v>
      </c>
      <c r="AR122" s="366" t="s">
        <v>7</v>
      </c>
      <c r="AS122" s="366" t="s">
        <v>7</v>
      </c>
      <c r="AT122" s="366" t="s">
        <v>7</v>
      </c>
      <c r="AU122" s="366" t="s">
        <v>7</v>
      </c>
      <c r="AV122" s="366" t="s">
        <v>7</v>
      </c>
      <c r="AW122" s="366" t="s">
        <v>7</v>
      </c>
      <c r="AX122" s="366" t="s">
        <v>7</v>
      </c>
      <c r="AY122" s="366" t="s">
        <v>7</v>
      </c>
      <c r="AZ122" s="366" t="s">
        <v>7</v>
      </c>
      <c r="BA122" s="366" t="s">
        <v>7</v>
      </c>
      <c r="BB122" s="366" t="s">
        <v>7</v>
      </c>
      <c r="BC122" s="366" t="s">
        <v>7</v>
      </c>
      <c r="BD122" s="366" t="s">
        <v>7</v>
      </c>
      <c r="BE122" s="366" t="s">
        <v>7</v>
      </c>
      <c r="BF122" s="366" t="s">
        <v>7</v>
      </c>
      <c r="BG122" s="366" t="s">
        <v>7</v>
      </c>
      <c r="BH122" s="366" t="s">
        <v>7</v>
      </c>
      <c r="BI122" s="366" t="s">
        <v>7</v>
      </c>
      <c r="BJ122" s="366" t="s">
        <v>7</v>
      </c>
      <c r="BK122" s="91" t="s">
        <v>7</v>
      </c>
      <c r="BL122" s="121">
        <f t="shared" si="15"/>
        <v>117</v>
      </c>
      <c r="BM122" s="208" t="str">
        <f t="shared" ca="1" si="12"/>
        <v>x</v>
      </c>
      <c r="BO122" s="282" t="str">
        <f>'Task PV @ PT'!D122</f>
        <v>x</v>
      </c>
      <c r="BP122" s="282" t="str">
        <f t="shared" si="10"/>
        <v>x</v>
      </c>
      <c r="BQ122" s="283" t="str">
        <f t="shared" ca="1" si="11"/>
        <v>x</v>
      </c>
      <c r="BR122" s="278" t="str">
        <f t="shared" si="16"/>
        <v>x</v>
      </c>
      <c r="BS122" s="278" t="str">
        <f t="shared" ca="1" si="13"/>
        <v>x</v>
      </c>
      <c r="BT122" s="278" t="str">
        <f t="shared" si="14"/>
        <v>x</v>
      </c>
    </row>
    <row r="123" spans="1:72" ht="13.5" thickBot="1" x14ac:dyDescent="0.25">
      <c r="A123" s="100" t="str">
        <f>'Task PV @ PT'!A123</f>
        <v>Task Identifier</v>
      </c>
      <c r="B123" s="128" t="s">
        <v>7</v>
      </c>
      <c r="C123" s="133" t="s">
        <v>7</v>
      </c>
      <c r="D123" s="366" t="s">
        <v>7</v>
      </c>
      <c r="E123" s="366" t="s">
        <v>7</v>
      </c>
      <c r="F123" s="366" t="s">
        <v>7</v>
      </c>
      <c r="G123" s="366" t="s">
        <v>7</v>
      </c>
      <c r="H123" s="366" t="s">
        <v>7</v>
      </c>
      <c r="I123" s="366" t="s">
        <v>7</v>
      </c>
      <c r="J123" s="366" t="s">
        <v>7</v>
      </c>
      <c r="K123" s="366" t="s">
        <v>7</v>
      </c>
      <c r="L123" s="366" t="s">
        <v>7</v>
      </c>
      <c r="M123" s="366" t="s">
        <v>7</v>
      </c>
      <c r="N123" s="366" t="s">
        <v>7</v>
      </c>
      <c r="O123" s="366" t="s">
        <v>7</v>
      </c>
      <c r="P123" s="366" t="s">
        <v>7</v>
      </c>
      <c r="Q123" s="366" t="s">
        <v>7</v>
      </c>
      <c r="R123" s="366" t="s">
        <v>7</v>
      </c>
      <c r="S123" s="366" t="s">
        <v>7</v>
      </c>
      <c r="T123" s="366" t="s">
        <v>7</v>
      </c>
      <c r="U123" s="366" t="s">
        <v>7</v>
      </c>
      <c r="V123" s="366" t="s">
        <v>7</v>
      </c>
      <c r="W123" s="366" t="s">
        <v>7</v>
      </c>
      <c r="X123" s="366" t="s">
        <v>7</v>
      </c>
      <c r="Y123" s="366" t="s">
        <v>7</v>
      </c>
      <c r="Z123" s="366" t="s">
        <v>7</v>
      </c>
      <c r="AA123" s="366" t="s">
        <v>7</v>
      </c>
      <c r="AB123" s="366" t="s">
        <v>7</v>
      </c>
      <c r="AC123" s="366" t="s">
        <v>7</v>
      </c>
      <c r="AD123" s="366" t="s">
        <v>7</v>
      </c>
      <c r="AE123" s="366" t="s">
        <v>7</v>
      </c>
      <c r="AF123" s="366" t="s">
        <v>7</v>
      </c>
      <c r="AG123" s="366" t="s">
        <v>7</v>
      </c>
      <c r="AH123" s="366" t="s">
        <v>7</v>
      </c>
      <c r="AI123" s="366" t="s">
        <v>7</v>
      </c>
      <c r="AJ123" s="366" t="s">
        <v>7</v>
      </c>
      <c r="AK123" s="366" t="s">
        <v>7</v>
      </c>
      <c r="AL123" s="366" t="s">
        <v>7</v>
      </c>
      <c r="AM123" s="366" t="s">
        <v>7</v>
      </c>
      <c r="AN123" s="366" t="s">
        <v>7</v>
      </c>
      <c r="AO123" s="366" t="s">
        <v>7</v>
      </c>
      <c r="AP123" s="366" t="s">
        <v>7</v>
      </c>
      <c r="AQ123" s="366" t="s">
        <v>7</v>
      </c>
      <c r="AR123" s="366" t="s">
        <v>7</v>
      </c>
      <c r="AS123" s="366" t="s">
        <v>7</v>
      </c>
      <c r="AT123" s="366" t="s">
        <v>7</v>
      </c>
      <c r="AU123" s="366" t="s">
        <v>7</v>
      </c>
      <c r="AV123" s="366" t="s">
        <v>7</v>
      </c>
      <c r="AW123" s="366" t="s">
        <v>7</v>
      </c>
      <c r="AX123" s="366" t="s">
        <v>7</v>
      </c>
      <c r="AY123" s="366" t="s">
        <v>7</v>
      </c>
      <c r="AZ123" s="366" t="s">
        <v>7</v>
      </c>
      <c r="BA123" s="366" t="s">
        <v>7</v>
      </c>
      <c r="BB123" s="366" t="s">
        <v>7</v>
      </c>
      <c r="BC123" s="366" t="s">
        <v>7</v>
      </c>
      <c r="BD123" s="366" t="s">
        <v>7</v>
      </c>
      <c r="BE123" s="366" t="s">
        <v>7</v>
      </c>
      <c r="BF123" s="366" t="s">
        <v>7</v>
      </c>
      <c r="BG123" s="366" t="s">
        <v>7</v>
      </c>
      <c r="BH123" s="366" t="s">
        <v>7</v>
      </c>
      <c r="BI123" s="366" t="s">
        <v>7</v>
      </c>
      <c r="BJ123" s="366" t="s">
        <v>7</v>
      </c>
      <c r="BK123" s="91" t="s">
        <v>7</v>
      </c>
      <c r="BL123" s="121">
        <f t="shared" si="15"/>
        <v>118</v>
      </c>
      <c r="BM123" s="208" t="str">
        <f t="shared" ca="1" si="12"/>
        <v>x</v>
      </c>
      <c r="BO123" s="282" t="str">
        <f>'Task PV @ PT'!D123</f>
        <v>x</v>
      </c>
      <c r="BP123" s="282" t="str">
        <f t="shared" si="10"/>
        <v>x</v>
      </c>
      <c r="BQ123" s="283" t="str">
        <f t="shared" ca="1" si="11"/>
        <v>x</v>
      </c>
      <c r="BR123" s="278" t="str">
        <f t="shared" si="16"/>
        <v>x</v>
      </c>
      <c r="BS123" s="278" t="str">
        <f t="shared" ca="1" si="13"/>
        <v>x</v>
      </c>
      <c r="BT123" s="278" t="str">
        <f t="shared" si="14"/>
        <v>x</v>
      </c>
    </row>
    <row r="124" spans="1:72" ht="13.5" thickBot="1" x14ac:dyDescent="0.25">
      <c r="A124" s="100" t="str">
        <f>'Task PV @ PT'!A124</f>
        <v>Task Identifier</v>
      </c>
      <c r="B124" s="128" t="s">
        <v>7</v>
      </c>
      <c r="C124" s="133" t="s">
        <v>7</v>
      </c>
      <c r="D124" s="366" t="s">
        <v>7</v>
      </c>
      <c r="E124" s="366" t="s">
        <v>7</v>
      </c>
      <c r="F124" s="366" t="s">
        <v>7</v>
      </c>
      <c r="G124" s="366" t="s">
        <v>7</v>
      </c>
      <c r="H124" s="366" t="s">
        <v>7</v>
      </c>
      <c r="I124" s="366" t="s">
        <v>7</v>
      </c>
      <c r="J124" s="366" t="s">
        <v>7</v>
      </c>
      <c r="K124" s="366" t="s">
        <v>7</v>
      </c>
      <c r="L124" s="366" t="s">
        <v>7</v>
      </c>
      <c r="M124" s="366" t="s">
        <v>7</v>
      </c>
      <c r="N124" s="366" t="s">
        <v>7</v>
      </c>
      <c r="O124" s="366" t="s">
        <v>7</v>
      </c>
      <c r="P124" s="366" t="s">
        <v>7</v>
      </c>
      <c r="Q124" s="366" t="s">
        <v>7</v>
      </c>
      <c r="R124" s="366" t="s">
        <v>7</v>
      </c>
      <c r="S124" s="366" t="s">
        <v>7</v>
      </c>
      <c r="T124" s="366" t="s">
        <v>7</v>
      </c>
      <c r="U124" s="366" t="s">
        <v>7</v>
      </c>
      <c r="V124" s="366" t="s">
        <v>7</v>
      </c>
      <c r="W124" s="366" t="s">
        <v>7</v>
      </c>
      <c r="X124" s="366" t="s">
        <v>7</v>
      </c>
      <c r="Y124" s="366" t="s">
        <v>7</v>
      </c>
      <c r="Z124" s="366" t="s">
        <v>7</v>
      </c>
      <c r="AA124" s="366" t="s">
        <v>7</v>
      </c>
      <c r="AB124" s="366" t="s">
        <v>7</v>
      </c>
      <c r="AC124" s="366" t="s">
        <v>7</v>
      </c>
      <c r="AD124" s="366" t="s">
        <v>7</v>
      </c>
      <c r="AE124" s="366" t="s">
        <v>7</v>
      </c>
      <c r="AF124" s="366" t="s">
        <v>7</v>
      </c>
      <c r="AG124" s="366" t="s">
        <v>7</v>
      </c>
      <c r="AH124" s="366" t="s">
        <v>7</v>
      </c>
      <c r="AI124" s="366" t="s">
        <v>7</v>
      </c>
      <c r="AJ124" s="366" t="s">
        <v>7</v>
      </c>
      <c r="AK124" s="366" t="s">
        <v>7</v>
      </c>
      <c r="AL124" s="366" t="s">
        <v>7</v>
      </c>
      <c r="AM124" s="366" t="s">
        <v>7</v>
      </c>
      <c r="AN124" s="366" t="s">
        <v>7</v>
      </c>
      <c r="AO124" s="366" t="s">
        <v>7</v>
      </c>
      <c r="AP124" s="366" t="s">
        <v>7</v>
      </c>
      <c r="AQ124" s="366" t="s">
        <v>7</v>
      </c>
      <c r="AR124" s="366" t="s">
        <v>7</v>
      </c>
      <c r="AS124" s="366" t="s">
        <v>7</v>
      </c>
      <c r="AT124" s="366" t="s">
        <v>7</v>
      </c>
      <c r="AU124" s="366" t="s">
        <v>7</v>
      </c>
      <c r="AV124" s="366" t="s">
        <v>7</v>
      </c>
      <c r="AW124" s="366" t="s">
        <v>7</v>
      </c>
      <c r="AX124" s="366" t="s">
        <v>7</v>
      </c>
      <c r="AY124" s="366" t="s">
        <v>7</v>
      </c>
      <c r="AZ124" s="366" t="s">
        <v>7</v>
      </c>
      <c r="BA124" s="366" t="s">
        <v>7</v>
      </c>
      <c r="BB124" s="366" t="s">
        <v>7</v>
      </c>
      <c r="BC124" s="366" t="s">
        <v>7</v>
      </c>
      <c r="BD124" s="366" t="s">
        <v>7</v>
      </c>
      <c r="BE124" s="366" t="s">
        <v>7</v>
      </c>
      <c r="BF124" s="366" t="s">
        <v>7</v>
      </c>
      <c r="BG124" s="366" t="s">
        <v>7</v>
      </c>
      <c r="BH124" s="366" t="s">
        <v>7</v>
      </c>
      <c r="BI124" s="366" t="s">
        <v>7</v>
      </c>
      <c r="BJ124" s="366" t="s">
        <v>7</v>
      </c>
      <c r="BK124" s="91" t="s">
        <v>7</v>
      </c>
      <c r="BL124" s="121">
        <f t="shared" si="15"/>
        <v>119</v>
      </c>
      <c r="BM124" s="208" t="str">
        <f t="shared" ca="1" si="12"/>
        <v>x</v>
      </c>
      <c r="BO124" s="282" t="str">
        <f>'Task PV @ PT'!D124</f>
        <v>x</v>
      </c>
      <c r="BP124" s="282" t="str">
        <f t="shared" si="10"/>
        <v>x</v>
      </c>
      <c r="BQ124" s="283" t="str">
        <f t="shared" ca="1" si="11"/>
        <v>x</v>
      </c>
      <c r="BR124" s="278" t="str">
        <f t="shared" si="16"/>
        <v>x</v>
      </c>
      <c r="BS124" s="278" t="str">
        <f t="shared" ca="1" si="13"/>
        <v>x</v>
      </c>
      <c r="BT124" s="278" t="str">
        <f t="shared" si="14"/>
        <v>x</v>
      </c>
    </row>
    <row r="125" spans="1:72" ht="13.5" thickBot="1" x14ac:dyDescent="0.25">
      <c r="A125" s="100" t="str">
        <f>'Task PV @ PT'!A125</f>
        <v>Task Identifier</v>
      </c>
      <c r="B125" s="128" t="s">
        <v>7</v>
      </c>
      <c r="C125" s="133" t="s">
        <v>7</v>
      </c>
      <c r="D125" s="366" t="s">
        <v>7</v>
      </c>
      <c r="E125" s="366" t="s">
        <v>7</v>
      </c>
      <c r="F125" s="366" t="s">
        <v>7</v>
      </c>
      <c r="G125" s="366" t="s">
        <v>7</v>
      </c>
      <c r="H125" s="366" t="s">
        <v>7</v>
      </c>
      <c r="I125" s="366" t="s">
        <v>7</v>
      </c>
      <c r="J125" s="366" t="s">
        <v>7</v>
      </c>
      <c r="K125" s="366" t="s">
        <v>7</v>
      </c>
      <c r="L125" s="366" t="s">
        <v>7</v>
      </c>
      <c r="M125" s="366" t="s">
        <v>7</v>
      </c>
      <c r="N125" s="366" t="s">
        <v>7</v>
      </c>
      <c r="O125" s="366" t="s">
        <v>7</v>
      </c>
      <c r="P125" s="366" t="s">
        <v>7</v>
      </c>
      <c r="Q125" s="366" t="s">
        <v>7</v>
      </c>
      <c r="R125" s="366" t="s">
        <v>7</v>
      </c>
      <c r="S125" s="366" t="s">
        <v>7</v>
      </c>
      <c r="T125" s="366" t="s">
        <v>7</v>
      </c>
      <c r="U125" s="366" t="s">
        <v>7</v>
      </c>
      <c r="V125" s="366" t="s">
        <v>7</v>
      </c>
      <c r="W125" s="366" t="s">
        <v>7</v>
      </c>
      <c r="X125" s="366" t="s">
        <v>7</v>
      </c>
      <c r="Y125" s="366" t="s">
        <v>7</v>
      </c>
      <c r="Z125" s="366" t="s">
        <v>7</v>
      </c>
      <c r="AA125" s="366" t="s">
        <v>7</v>
      </c>
      <c r="AB125" s="366" t="s">
        <v>7</v>
      </c>
      <c r="AC125" s="366" t="s">
        <v>7</v>
      </c>
      <c r="AD125" s="366" t="s">
        <v>7</v>
      </c>
      <c r="AE125" s="366" t="s">
        <v>7</v>
      </c>
      <c r="AF125" s="366" t="s">
        <v>7</v>
      </c>
      <c r="AG125" s="366" t="s">
        <v>7</v>
      </c>
      <c r="AH125" s="366" t="s">
        <v>7</v>
      </c>
      <c r="AI125" s="366" t="s">
        <v>7</v>
      </c>
      <c r="AJ125" s="366" t="s">
        <v>7</v>
      </c>
      <c r="AK125" s="366" t="s">
        <v>7</v>
      </c>
      <c r="AL125" s="366" t="s">
        <v>7</v>
      </c>
      <c r="AM125" s="366" t="s">
        <v>7</v>
      </c>
      <c r="AN125" s="366" t="s">
        <v>7</v>
      </c>
      <c r="AO125" s="366" t="s">
        <v>7</v>
      </c>
      <c r="AP125" s="366" t="s">
        <v>7</v>
      </c>
      <c r="AQ125" s="366" t="s">
        <v>7</v>
      </c>
      <c r="AR125" s="366" t="s">
        <v>7</v>
      </c>
      <c r="AS125" s="366" t="s">
        <v>7</v>
      </c>
      <c r="AT125" s="366" t="s">
        <v>7</v>
      </c>
      <c r="AU125" s="366" t="s">
        <v>7</v>
      </c>
      <c r="AV125" s="366" t="s">
        <v>7</v>
      </c>
      <c r="AW125" s="366" t="s">
        <v>7</v>
      </c>
      <c r="AX125" s="366" t="s">
        <v>7</v>
      </c>
      <c r="AY125" s="366" t="s">
        <v>7</v>
      </c>
      <c r="AZ125" s="366" t="s">
        <v>7</v>
      </c>
      <c r="BA125" s="366" t="s">
        <v>7</v>
      </c>
      <c r="BB125" s="366" t="s">
        <v>7</v>
      </c>
      <c r="BC125" s="366" t="s">
        <v>7</v>
      </c>
      <c r="BD125" s="366" t="s">
        <v>7</v>
      </c>
      <c r="BE125" s="366" t="s">
        <v>7</v>
      </c>
      <c r="BF125" s="366" t="s">
        <v>7</v>
      </c>
      <c r="BG125" s="366" t="s">
        <v>7</v>
      </c>
      <c r="BH125" s="366" t="s">
        <v>7</v>
      </c>
      <c r="BI125" s="366" t="s">
        <v>7</v>
      </c>
      <c r="BJ125" s="366" t="s">
        <v>7</v>
      </c>
      <c r="BK125" s="91" t="s">
        <v>7</v>
      </c>
      <c r="BL125" s="121">
        <f t="shared" si="15"/>
        <v>120</v>
      </c>
      <c r="BM125" s="208" t="str">
        <f t="shared" ca="1" si="12"/>
        <v>x</v>
      </c>
      <c r="BO125" s="282" t="str">
        <f>'Task PV @ PT'!D125</f>
        <v>x</v>
      </c>
      <c r="BP125" s="282" t="str">
        <f t="shared" si="10"/>
        <v>x</v>
      </c>
      <c r="BQ125" s="283" t="str">
        <f t="shared" ca="1" si="11"/>
        <v>x</v>
      </c>
      <c r="BR125" s="278" t="str">
        <f t="shared" si="16"/>
        <v>x</v>
      </c>
      <c r="BS125" s="278" t="str">
        <f t="shared" ca="1" si="13"/>
        <v>x</v>
      </c>
      <c r="BT125" s="278" t="str">
        <f t="shared" si="14"/>
        <v>x</v>
      </c>
    </row>
    <row r="126" spans="1:72" ht="13.5" thickBot="1" x14ac:dyDescent="0.25">
      <c r="A126" s="100" t="str">
        <f>'Task PV @ PT'!A126</f>
        <v>Task Identifier</v>
      </c>
      <c r="B126" s="128" t="s">
        <v>7</v>
      </c>
      <c r="C126" s="133" t="s">
        <v>7</v>
      </c>
      <c r="D126" s="366" t="s">
        <v>7</v>
      </c>
      <c r="E126" s="366" t="s">
        <v>7</v>
      </c>
      <c r="F126" s="366" t="s">
        <v>7</v>
      </c>
      <c r="G126" s="366" t="s">
        <v>7</v>
      </c>
      <c r="H126" s="366" t="s">
        <v>7</v>
      </c>
      <c r="I126" s="366" t="s">
        <v>7</v>
      </c>
      <c r="J126" s="366" t="s">
        <v>7</v>
      </c>
      <c r="K126" s="366" t="s">
        <v>7</v>
      </c>
      <c r="L126" s="366" t="s">
        <v>7</v>
      </c>
      <c r="M126" s="366" t="s">
        <v>7</v>
      </c>
      <c r="N126" s="366" t="s">
        <v>7</v>
      </c>
      <c r="O126" s="366" t="s">
        <v>7</v>
      </c>
      <c r="P126" s="366" t="s">
        <v>7</v>
      </c>
      <c r="Q126" s="366" t="s">
        <v>7</v>
      </c>
      <c r="R126" s="366" t="s">
        <v>7</v>
      </c>
      <c r="S126" s="366" t="s">
        <v>7</v>
      </c>
      <c r="T126" s="366" t="s">
        <v>7</v>
      </c>
      <c r="U126" s="366" t="s">
        <v>7</v>
      </c>
      <c r="V126" s="366" t="s">
        <v>7</v>
      </c>
      <c r="W126" s="366" t="s">
        <v>7</v>
      </c>
      <c r="X126" s="366" t="s">
        <v>7</v>
      </c>
      <c r="Y126" s="366" t="s">
        <v>7</v>
      </c>
      <c r="Z126" s="366" t="s">
        <v>7</v>
      </c>
      <c r="AA126" s="366" t="s">
        <v>7</v>
      </c>
      <c r="AB126" s="366" t="s">
        <v>7</v>
      </c>
      <c r="AC126" s="366" t="s">
        <v>7</v>
      </c>
      <c r="AD126" s="366" t="s">
        <v>7</v>
      </c>
      <c r="AE126" s="366" t="s">
        <v>7</v>
      </c>
      <c r="AF126" s="366" t="s">
        <v>7</v>
      </c>
      <c r="AG126" s="366" t="s">
        <v>7</v>
      </c>
      <c r="AH126" s="366" t="s">
        <v>7</v>
      </c>
      <c r="AI126" s="366" t="s">
        <v>7</v>
      </c>
      <c r="AJ126" s="366" t="s">
        <v>7</v>
      </c>
      <c r="AK126" s="366" t="s">
        <v>7</v>
      </c>
      <c r="AL126" s="366" t="s">
        <v>7</v>
      </c>
      <c r="AM126" s="366" t="s">
        <v>7</v>
      </c>
      <c r="AN126" s="366" t="s">
        <v>7</v>
      </c>
      <c r="AO126" s="366" t="s">
        <v>7</v>
      </c>
      <c r="AP126" s="366" t="s">
        <v>7</v>
      </c>
      <c r="AQ126" s="366" t="s">
        <v>7</v>
      </c>
      <c r="AR126" s="366" t="s">
        <v>7</v>
      </c>
      <c r="AS126" s="366" t="s">
        <v>7</v>
      </c>
      <c r="AT126" s="366" t="s">
        <v>7</v>
      </c>
      <c r="AU126" s="366" t="s">
        <v>7</v>
      </c>
      <c r="AV126" s="366" t="s">
        <v>7</v>
      </c>
      <c r="AW126" s="366" t="s">
        <v>7</v>
      </c>
      <c r="AX126" s="366" t="s">
        <v>7</v>
      </c>
      <c r="AY126" s="366" t="s">
        <v>7</v>
      </c>
      <c r="AZ126" s="366" t="s">
        <v>7</v>
      </c>
      <c r="BA126" s="366" t="s">
        <v>7</v>
      </c>
      <c r="BB126" s="366" t="s">
        <v>7</v>
      </c>
      <c r="BC126" s="366" t="s">
        <v>7</v>
      </c>
      <c r="BD126" s="366" t="s">
        <v>7</v>
      </c>
      <c r="BE126" s="366" t="s">
        <v>7</v>
      </c>
      <c r="BF126" s="366" t="s">
        <v>7</v>
      </c>
      <c r="BG126" s="366" t="s">
        <v>7</v>
      </c>
      <c r="BH126" s="366" t="s">
        <v>7</v>
      </c>
      <c r="BI126" s="366" t="s">
        <v>7</v>
      </c>
      <c r="BJ126" s="366" t="s">
        <v>7</v>
      </c>
      <c r="BK126" s="91" t="s">
        <v>7</v>
      </c>
      <c r="BL126" s="121">
        <f t="shared" si="15"/>
        <v>121</v>
      </c>
      <c r="BM126" s="208" t="str">
        <f t="shared" ca="1" si="12"/>
        <v>x</v>
      </c>
      <c r="BO126" s="282" t="str">
        <f>'Task PV @ PT'!D126</f>
        <v>x</v>
      </c>
      <c r="BP126" s="282" t="str">
        <f t="shared" si="10"/>
        <v>x</v>
      </c>
      <c r="BQ126" s="283" t="str">
        <f t="shared" ca="1" si="11"/>
        <v>x</v>
      </c>
      <c r="BR126" s="278" t="str">
        <f t="shared" si="16"/>
        <v>x</v>
      </c>
      <c r="BS126" s="278" t="str">
        <f t="shared" ca="1" si="13"/>
        <v>x</v>
      </c>
      <c r="BT126" s="278" t="str">
        <f t="shared" si="14"/>
        <v>x</v>
      </c>
    </row>
    <row r="127" spans="1:72" ht="13.5" thickBot="1" x14ac:dyDescent="0.25">
      <c r="A127" s="100" t="str">
        <f>'Task PV @ PT'!A127</f>
        <v>Task Identifier</v>
      </c>
      <c r="B127" s="128" t="s">
        <v>7</v>
      </c>
      <c r="C127" s="133" t="s">
        <v>7</v>
      </c>
      <c r="D127" s="366" t="s">
        <v>7</v>
      </c>
      <c r="E127" s="366" t="s">
        <v>7</v>
      </c>
      <c r="F127" s="366" t="s">
        <v>7</v>
      </c>
      <c r="G127" s="366" t="s">
        <v>7</v>
      </c>
      <c r="H127" s="366" t="s">
        <v>7</v>
      </c>
      <c r="I127" s="366" t="s">
        <v>7</v>
      </c>
      <c r="J127" s="366" t="s">
        <v>7</v>
      </c>
      <c r="K127" s="366" t="s">
        <v>7</v>
      </c>
      <c r="L127" s="366" t="s">
        <v>7</v>
      </c>
      <c r="M127" s="366" t="s">
        <v>7</v>
      </c>
      <c r="N127" s="366" t="s">
        <v>7</v>
      </c>
      <c r="O127" s="366" t="s">
        <v>7</v>
      </c>
      <c r="P127" s="366" t="s">
        <v>7</v>
      </c>
      <c r="Q127" s="366" t="s">
        <v>7</v>
      </c>
      <c r="R127" s="366" t="s">
        <v>7</v>
      </c>
      <c r="S127" s="366" t="s">
        <v>7</v>
      </c>
      <c r="T127" s="366" t="s">
        <v>7</v>
      </c>
      <c r="U127" s="366" t="s">
        <v>7</v>
      </c>
      <c r="V127" s="366" t="s">
        <v>7</v>
      </c>
      <c r="W127" s="366" t="s">
        <v>7</v>
      </c>
      <c r="X127" s="366" t="s">
        <v>7</v>
      </c>
      <c r="Y127" s="366" t="s">
        <v>7</v>
      </c>
      <c r="Z127" s="366" t="s">
        <v>7</v>
      </c>
      <c r="AA127" s="366" t="s">
        <v>7</v>
      </c>
      <c r="AB127" s="366" t="s">
        <v>7</v>
      </c>
      <c r="AC127" s="366" t="s">
        <v>7</v>
      </c>
      <c r="AD127" s="366" t="s">
        <v>7</v>
      </c>
      <c r="AE127" s="366" t="s">
        <v>7</v>
      </c>
      <c r="AF127" s="366" t="s">
        <v>7</v>
      </c>
      <c r="AG127" s="366" t="s">
        <v>7</v>
      </c>
      <c r="AH127" s="366" t="s">
        <v>7</v>
      </c>
      <c r="AI127" s="366" t="s">
        <v>7</v>
      </c>
      <c r="AJ127" s="366" t="s">
        <v>7</v>
      </c>
      <c r="AK127" s="366" t="s">
        <v>7</v>
      </c>
      <c r="AL127" s="366" t="s">
        <v>7</v>
      </c>
      <c r="AM127" s="366" t="s">
        <v>7</v>
      </c>
      <c r="AN127" s="366" t="s">
        <v>7</v>
      </c>
      <c r="AO127" s="366" t="s">
        <v>7</v>
      </c>
      <c r="AP127" s="366" t="s">
        <v>7</v>
      </c>
      <c r="AQ127" s="366" t="s">
        <v>7</v>
      </c>
      <c r="AR127" s="366" t="s">
        <v>7</v>
      </c>
      <c r="AS127" s="366" t="s">
        <v>7</v>
      </c>
      <c r="AT127" s="366" t="s">
        <v>7</v>
      </c>
      <c r="AU127" s="366" t="s">
        <v>7</v>
      </c>
      <c r="AV127" s="366" t="s">
        <v>7</v>
      </c>
      <c r="AW127" s="366" t="s">
        <v>7</v>
      </c>
      <c r="AX127" s="366" t="s">
        <v>7</v>
      </c>
      <c r="AY127" s="366" t="s">
        <v>7</v>
      </c>
      <c r="AZ127" s="366" t="s">
        <v>7</v>
      </c>
      <c r="BA127" s="366" t="s">
        <v>7</v>
      </c>
      <c r="BB127" s="366" t="s">
        <v>7</v>
      </c>
      <c r="BC127" s="366" t="s">
        <v>7</v>
      </c>
      <c r="BD127" s="366" t="s">
        <v>7</v>
      </c>
      <c r="BE127" s="366" t="s">
        <v>7</v>
      </c>
      <c r="BF127" s="366" t="s">
        <v>7</v>
      </c>
      <c r="BG127" s="366" t="s">
        <v>7</v>
      </c>
      <c r="BH127" s="366" t="s">
        <v>7</v>
      </c>
      <c r="BI127" s="366" t="s">
        <v>7</v>
      </c>
      <c r="BJ127" s="366" t="s">
        <v>7</v>
      </c>
      <c r="BK127" s="91" t="s">
        <v>7</v>
      </c>
      <c r="BL127" s="121">
        <f t="shared" si="15"/>
        <v>122</v>
      </c>
      <c r="BM127" s="208" t="str">
        <f t="shared" ca="1" si="12"/>
        <v>x</v>
      </c>
      <c r="BO127" s="282" t="str">
        <f>'Task PV @ PT'!D127</f>
        <v>x</v>
      </c>
      <c r="BP127" s="282" t="str">
        <f t="shared" si="10"/>
        <v>x</v>
      </c>
      <c r="BQ127" s="283" t="str">
        <f t="shared" ca="1" si="11"/>
        <v>x</v>
      </c>
      <c r="BR127" s="278" t="str">
        <f t="shared" si="16"/>
        <v>x</v>
      </c>
      <c r="BS127" s="278" t="str">
        <f t="shared" ca="1" si="13"/>
        <v>x</v>
      </c>
      <c r="BT127" s="278" t="str">
        <f t="shared" si="14"/>
        <v>x</v>
      </c>
    </row>
    <row r="128" spans="1:72" ht="13.5" thickBot="1" x14ac:dyDescent="0.25">
      <c r="A128" s="100" t="str">
        <f>'Task PV @ PT'!A128</f>
        <v>Task Identifier</v>
      </c>
      <c r="B128" s="128" t="s">
        <v>7</v>
      </c>
      <c r="C128" s="133" t="s">
        <v>7</v>
      </c>
      <c r="D128" s="366" t="s">
        <v>7</v>
      </c>
      <c r="E128" s="366" t="s">
        <v>7</v>
      </c>
      <c r="F128" s="366" t="s">
        <v>7</v>
      </c>
      <c r="G128" s="366" t="s">
        <v>7</v>
      </c>
      <c r="H128" s="366" t="s">
        <v>7</v>
      </c>
      <c r="I128" s="366" t="s">
        <v>7</v>
      </c>
      <c r="J128" s="366" t="s">
        <v>7</v>
      </c>
      <c r="K128" s="366" t="s">
        <v>7</v>
      </c>
      <c r="L128" s="366" t="s">
        <v>7</v>
      </c>
      <c r="M128" s="366" t="s">
        <v>7</v>
      </c>
      <c r="N128" s="366" t="s">
        <v>7</v>
      </c>
      <c r="O128" s="366" t="s">
        <v>7</v>
      </c>
      <c r="P128" s="366" t="s">
        <v>7</v>
      </c>
      <c r="Q128" s="366" t="s">
        <v>7</v>
      </c>
      <c r="R128" s="366" t="s">
        <v>7</v>
      </c>
      <c r="S128" s="366" t="s">
        <v>7</v>
      </c>
      <c r="T128" s="366" t="s">
        <v>7</v>
      </c>
      <c r="U128" s="366" t="s">
        <v>7</v>
      </c>
      <c r="V128" s="366" t="s">
        <v>7</v>
      </c>
      <c r="W128" s="366" t="s">
        <v>7</v>
      </c>
      <c r="X128" s="366" t="s">
        <v>7</v>
      </c>
      <c r="Y128" s="366" t="s">
        <v>7</v>
      </c>
      <c r="Z128" s="366" t="s">
        <v>7</v>
      </c>
      <c r="AA128" s="366" t="s">
        <v>7</v>
      </c>
      <c r="AB128" s="366" t="s">
        <v>7</v>
      </c>
      <c r="AC128" s="366" t="s">
        <v>7</v>
      </c>
      <c r="AD128" s="366" t="s">
        <v>7</v>
      </c>
      <c r="AE128" s="366" t="s">
        <v>7</v>
      </c>
      <c r="AF128" s="366" t="s">
        <v>7</v>
      </c>
      <c r="AG128" s="366" t="s">
        <v>7</v>
      </c>
      <c r="AH128" s="366" t="s">
        <v>7</v>
      </c>
      <c r="AI128" s="366" t="s">
        <v>7</v>
      </c>
      <c r="AJ128" s="366" t="s">
        <v>7</v>
      </c>
      <c r="AK128" s="366" t="s">
        <v>7</v>
      </c>
      <c r="AL128" s="366" t="s">
        <v>7</v>
      </c>
      <c r="AM128" s="366" t="s">
        <v>7</v>
      </c>
      <c r="AN128" s="366" t="s">
        <v>7</v>
      </c>
      <c r="AO128" s="366" t="s">
        <v>7</v>
      </c>
      <c r="AP128" s="366" t="s">
        <v>7</v>
      </c>
      <c r="AQ128" s="366" t="s">
        <v>7</v>
      </c>
      <c r="AR128" s="366" t="s">
        <v>7</v>
      </c>
      <c r="AS128" s="366" t="s">
        <v>7</v>
      </c>
      <c r="AT128" s="366" t="s">
        <v>7</v>
      </c>
      <c r="AU128" s="366" t="s">
        <v>7</v>
      </c>
      <c r="AV128" s="366" t="s">
        <v>7</v>
      </c>
      <c r="AW128" s="366" t="s">
        <v>7</v>
      </c>
      <c r="AX128" s="366" t="s">
        <v>7</v>
      </c>
      <c r="AY128" s="366" t="s">
        <v>7</v>
      </c>
      <c r="AZ128" s="366" t="s">
        <v>7</v>
      </c>
      <c r="BA128" s="366" t="s">
        <v>7</v>
      </c>
      <c r="BB128" s="366" t="s">
        <v>7</v>
      </c>
      <c r="BC128" s="366" t="s">
        <v>7</v>
      </c>
      <c r="BD128" s="366" t="s">
        <v>7</v>
      </c>
      <c r="BE128" s="366" t="s">
        <v>7</v>
      </c>
      <c r="BF128" s="366" t="s">
        <v>7</v>
      </c>
      <c r="BG128" s="366" t="s">
        <v>7</v>
      </c>
      <c r="BH128" s="366" t="s">
        <v>7</v>
      </c>
      <c r="BI128" s="366" t="s">
        <v>7</v>
      </c>
      <c r="BJ128" s="366" t="s">
        <v>7</v>
      </c>
      <c r="BK128" s="91" t="s">
        <v>7</v>
      </c>
      <c r="BL128" s="121">
        <f t="shared" si="15"/>
        <v>123</v>
      </c>
      <c r="BM128" s="208" t="str">
        <f t="shared" ca="1" si="12"/>
        <v>x</v>
      </c>
      <c r="BO128" s="282" t="str">
        <f>'Task PV @ PT'!D128</f>
        <v>x</v>
      </c>
      <c r="BP128" s="282" t="str">
        <f t="shared" si="10"/>
        <v>x</v>
      </c>
      <c r="BQ128" s="283" t="str">
        <f t="shared" ca="1" si="11"/>
        <v>x</v>
      </c>
      <c r="BR128" s="278" t="str">
        <f t="shared" si="16"/>
        <v>x</v>
      </c>
      <c r="BS128" s="278" t="str">
        <f t="shared" ca="1" si="13"/>
        <v>x</v>
      </c>
      <c r="BT128" s="278" t="str">
        <f t="shared" si="14"/>
        <v>x</v>
      </c>
    </row>
    <row r="129" spans="1:72" ht="13.5" thickBot="1" x14ac:dyDescent="0.25">
      <c r="A129" s="100" t="str">
        <f>'Task PV @ PT'!A129</f>
        <v>Task Identifier</v>
      </c>
      <c r="B129" s="128" t="s">
        <v>7</v>
      </c>
      <c r="C129" s="133" t="s">
        <v>7</v>
      </c>
      <c r="D129" s="366" t="s">
        <v>7</v>
      </c>
      <c r="E129" s="366" t="s">
        <v>7</v>
      </c>
      <c r="F129" s="366" t="s">
        <v>7</v>
      </c>
      <c r="G129" s="366" t="s">
        <v>7</v>
      </c>
      <c r="H129" s="366" t="s">
        <v>7</v>
      </c>
      <c r="I129" s="366" t="s">
        <v>7</v>
      </c>
      <c r="J129" s="366" t="s">
        <v>7</v>
      </c>
      <c r="K129" s="366" t="s">
        <v>7</v>
      </c>
      <c r="L129" s="366" t="s">
        <v>7</v>
      </c>
      <c r="M129" s="366" t="s">
        <v>7</v>
      </c>
      <c r="N129" s="366" t="s">
        <v>7</v>
      </c>
      <c r="O129" s="366" t="s">
        <v>7</v>
      </c>
      <c r="P129" s="366" t="s">
        <v>7</v>
      </c>
      <c r="Q129" s="366" t="s">
        <v>7</v>
      </c>
      <c r="R129" s="366" t="s">
        <v>7</v>
      </c>
      <c r="S129" s="366" t="s">
        <v>7</v>
      </c>
      <c r="T129" s="366" t="s">
        <v>7</v>
      </c>
      <c r="U129" s="366" t="s">
        <v>7</v>
      </c>
      <c r="V129" s="366" t="s">
        <v>7</v>
      </c>
      <c r="W129" s="366" t="s">
        <v>7</v>
      </c>
      <c r="X129" s="366" t="s">
        <v>7</v>
      </c>
      <c r="Y129" s="366" t="s">
        <v>7</v>
      </c>
      <c r="Z129" s="366" t="s">
        <v>7</v>
      </c>
      <c r="AA129" s="366" t="s">
        <v>7</v>
      </c>
      <c r="AB129" s="366" t="s">
        <v>7</v>
      </c>
      <c r="AC129" s="366" t="s">
        <v>7</v>
      </c>
      <c r="AD129" s="366" t="s">
        <v>7</v>
      </c>
      <c r="AE129" s="366" t="s">
        <v>7</v>
      </c>
      <c r="AF129" s="366" t="s">
        <v>7</v>
      </c>
      <c r="AG129" s="366" t="s">
        <v>7</v>
      </c>
      <c r="AH129" s="366" t="s">
        <v>7</v>
      </c>
      <c r="AI129" s="366" t="s">
        <v>7</v>
      </c>
      <c r="AJ129" s="366" t="s">
        <v>7</v>
      </c>
      <c r="AK129" s="366" t="s">
        <v>7</v>
      </c>
      <c r="AL129" s="366" t="s">
        <v>7</v>
      </c>
      <c r="AM129" s="366" t="s">
        <v>7</v>
      </c>
      <c r="AN129" s="366" t="s">
        <v>7</v>
      </c>
      <c r="AO129" s="366" t="s">
        <v>7</v>
      </c>
      <c r="AP129" s="366" t="s">
        <v>7</v>
      </c>
      <c r="AQ129" s="366" t="s">
        <v>7</v>
      </c>
      <c r="AR129" s="366" t="s">
        <v>7</v>
      </c>
      <c r="AS129" s="366" t="s">
        <v>7</v>
      </c>
      <c r="AT129" s="366" t="s">
        <v>7</v>
      </c>
      <c r="AU129" s="366" t="s">
        <v>7</v>
      </c>
      <c r="AV129" s="366" t="s">
        <v>7</v>
      </c>
      <c r="AW129" s="366" t="s">
        <v>7</v>
      </c>
      <c r="AX129" s="366" t="s">
        <v>7</v>
      </c>
      <c r="AY129" s="366" t="s">
        <v>7</v>
      </c>
      <c r="AZ129" s="366" t="s">
        <v>7</v>
      </c>
      <c r="BA129" s="366" t="s">
        <v>7</v>
      </c>
      <c r="BB129" s="366" t="s">
        <v>7</v>
      </c>
      <c r="BC129" s="366" t="s">
        <v>7</v>
      </c>
      <c r="BD129" s="366" t="s">
        <v>7</v>
      </c>
      <c r="BE129" s="366" t="s">
        <v>7</v>
      </c>
      <c r="BF129" s="366" t="s">
        <v>7</v>
      </c>
      <c r="BG129" s="366" t="s">
        <v>7</v>
      </c>
      <c r="BH129" s="366" t="s">
        <v>7</v>
      </c>
      <c r="BI129" s="366" t="s">
        <v>7</v>
      </c>
      <c r="BJ129" s="366" t="s">
        <v>7</v>
      </c>
      <c r="BK129" s="91" t="s">
        <v>7</v>
      </c>
      <c r="BL129" s="121">
        <f t="shared" si="15"/>
        <v>124</v>
      </c>
      <c r="BM129" s="208" t="str">
        <f t="shared" ca="1" si="12"/>
        <v>x</v>
      </c>
      <c r="BO129" s="282" t="str">
        <f>'Task PV @ PT'!D129</f>
        <v>x</v>
      </c>
      <c r="BP129" s="282" t="str">
        <f t="shared" si="10"/>
        <v>x</v>
      </c>
      <c r="BQ129" s="283" t="str">
        <f t="shared" ca="1" si="11"/>
        <v>x</v>
      </c>
      <c r="BR129" s="278" t="str">
        <f t="shared" si="16"/>
        <v>x</v>
      </c>
      <c r="BS129" s="278" t="str">
        <f t="shared" ca="1" si="13"/>
        <v>x</v>
      </c>
      <c r="BT129" s="278" t="str">
        <f t="shared" si="14"/>
        <v>x</v>
      </c>
    </row>
    <row r="130" spans="1:72" ht="13.5" thickBot="1" x14ac:dyDescent="0.25">
      <c r="A130" s="100" t="str">
        <f>'Task PV @ PT'!A130</f>
        <v>Task Identifier</v>
      </c>
      <c r="B130" s="128" t="s">
        <v>7</v>
      </c>
      <c r="C130" s="133" t="s">
        <v>7</v>
      </c>
      <c r="D130" s="366" t="s">
        <v>7</v>
      </c>
      <c r="E130" s="366" t="s">
        <v>7</v>
      </c>
      <c r="F130" s="366" t="s">
        <v>7</v>
      </c>
      <c r="G130" s="366" t="s">
        <v>7</v>
      </c>
      <c r="H130" s="366" t="s">
        <v>7</v>
      </c>
      <c r="I130" s="366" t="s">
        <v>7</v>
      </c>
      <c r="J130" s="366" t="s">
        <v>7</v>
      </c>
      <c r="K130" s="366" t="s">
        <v>7</v>
      </c>
      <c r="L130" s="366" t="s">
        <v>7</v>
      </c>
      <c r="M130" s="366" t="s">
        <v>7</v>
      </c>
      <c r="N130" s="366" t="s">
        <v>7</v>
      </c>
      <c r="O130" s="366" t="s">
        <v>7</v>
      </c>
      <c r="P130" s="366" t="s">
        <v>7</v>
      </c>
      <c r="Q130" s="366" t="s">
        <v>7</v>
      </c>
      <c r="R130" s="366" t="s">
        <v>7</v>
      </c>
      <c r="S130" s="366" t="s">
        <v>7</v>
      </c>
      <c r="T130" s="366" t="s">
        <v>7</v>
      </c>
      <c r="U130" s="366" t="s">
        <v>7</v>
      </c>
      <c r="V130" s="366" t="s">
        <v>7</v>
      </c>
      <c r="W130" s="366" t="s">
        <v>7</v>
      </c>
      <c r="X130" s="366" t="s">
        <v>7</v>
      </c>
      <c r="Y130" s="366" t="s">
        <v>7</v>
      </c>
      <c r="Z130" s="366" t="s">
        <v>7</v>
      </c>
      <c r="AA130" s="366" t="s">
        <v>7</v>
      </c>
      <c r="AB130" s="366" t="s">
        <v>7</v>
      </c>
      <c r="AC130" s="366" t="s">
        <v>7</v>
      </c>
      <c r="AD130" s="366" t="s">
        <v>7</v>
      </c>
      <c r="AE130" s="366" t="s">
        <v>7</v>
      </c>
      <c r="AF130" s="366" t="s">
        <v>7</v>
      </c>
      <c r="AG130" s="366" t="s">
        <v>7</v>
      </c>
      <c r="AH130" s="366" t="s">
        <v>7</v>
      </c>
      <c r="AI130" s="366" t="s">
        <v>7</v>
      </c>
      <c r="AJ130" s="366" t="s">
        <v>7</v>
      </c>
      <c r="AK130" s="366" t="s">
        <v>7</v>
      </c>
      <c r="AL130" s="366" t="s">
        <v>7</v>
      </c>
      <c r="AM130" s="366" t="s">
        <v>7</v>
      </c>
      <c r="AN130" s="366" t="s">
        <v>7</v>
      </c>
      <c r="AO130" s="366" t="s">
        <v>7</v>
      </c>
      <c r="AP130" s="366" t="s">
        <v>7</v>
      </c>
      <c r="AQ130" s="366" t="s">
        <v>7</v>
      </c>
      <c r="AR130" s="366" t="s">
        <v>7</v>
      </c>
      <c r="AS130" s="366" t="s">
        <v>7</v>
      </c>
      <c r="AT130" s="366" t="s">
        <v>7</v>
      </c>
      <c r="AU130" s="366" t="s">
        <v>7</v>
      </c>
      <c r="AV130" s="366" t="s">
        <v>7</v>
      </c>
      <c r="AW130" s="366" t="s">
        <v>7</v>
      </c>
      <c r="AX130" s="366" t="s">
        <v>7</v>
      </c>
      <c r="AY130" s="366" t="s">
        <v>7</v>
      </c>
      <c r="AZ130" s="366" t="s">
        <v>7</v>
      </c>
      <c r="BA130" s="366" t="s">
        <v>7</v>
      </c>
      <c r="BB130" s="366" t="s">
        <v>7</v>
      </c>
      <c r="BC130" s="366" t="s">
        <v>7</v>
      </c>
      <c r="BD130" s="366" t="s">
        <v>7</v>
      </c>
      <c r="BE130" s="366" t="s">
        <v>7</v>
      </c>
      <c r="BF130" s="366" t="s">
        <v>7</v>
      </c>
      <c r="BG130" s="366" t="s">
        <v>7</v>
      </c>
      <c r="BH130" s="366" t="s">
        <v>7</v>
      </c>
      <c r="BI130" s="366" t="s">
        <v>7</v>
      </c>
      <c r="BJ130" s="366" t="s">
        <v>7</v>
      </c>
      <c r="BK130" s="91" t="s">
        <v>7</v>
      </c>
      <c r="BL130" s="121">
        <f t="shared" si="15"/>
        <v>125</v>
      </c>
      <c r="BM130" s="208" t="str">
        <f t="shared" ca="1" si="12"/>
        <v>x</v>
      </c>
      <c r="BO130" s="282" t="str">
        <f>'Task PV @ PT'!D130</f>
        <v>x</v>
      </c>
      <c r="BP130" s="282" t="str">
        <f t="shared" si="10"/>
        <v>x</v>
      </c>
      <c r="BQ130" s="283" t="str">
        <f t="shared" ca="1" si="11"/>
        <v>x</v>
      </c>
      <c r="BR130" s="278" t="str">
        <f t="shared" si="16"/>
        <v>x</v>
      </c>
      <c r="BS130" s="278" t="str">
        <f t="shared" ca="1" si="13"/>
        <v>x</v>
      </c>
      <c r="BT130" s="278" t="str">
        <f t="shared" si="14"/>
        <v>x</v>
      </c>
    </row>
    <row r="131" spans="1:72" ht="13.5" thickBot="1" x14ac:dyDescent="0.25">
      <c r="A131" s="100" t="str">
        <f>'Task PV @ PT'!A131</f>
        <v>Task Identifier</v>
      </c>
      <c r="B131" s="128" t="s">
        <v>7</v>
      </c>
      <c r="C131" s="133" t="s">
        <v>7</v>
      </c>
      <c r="D131" s="366" t="s">
        <v>7</v>
      </c>
      <c r="E131" s="366" t="s">
        <v>7</v>
      </c>
      <c r="F131" s="366" t="s">
        <v>7</v>
      </c>
      <c r="G131" s="366" t="s">
        <v>7</v>
      </c>
      <c r="H131" s="366" t="s">
        <v>7</v>
      </c>
      <c r="I131" s="366" t="s">
        <v>7</v>
      </c>
      <c r="J131" s="366" t="s">
        <v>7</v>
      </c>
      <c r="K131" s="366" t="s">
        <v>7</v>
      </c>
      <c r="L131" s="366" t="s">
        <v>7</v>
      </c>
      <c r="M131" s="366" t="s">
        <v>7</v>
      </c>
      <c r="N131" s="366" t="s">
        <v>7</v>
      </c>
      <c r="O131" s="366" t="s">
        <v>7</v>
      </c>
      <c r="P131" s="366" t="s">
        <v>7</v>
      </c>
      <c r="Q131" s="366" t="s">
        <v>7</v>
      </c>
      <c r="R131" s="366" t="s">
        <v>7</v>
      </c>
      <c r="S131" s="366" t="s">
        <v>7</v>
      </c>
      <c r="T131" s="366" t="s">
        <v>7</v>
      </c>
      <c r="U131" s="366" t="s">
        <v>7</v>
      </c>
      <c r="V131" s="366" t="s">
        <v>7</v>
      </c>
      <c r="W131" s="366" t="s">
        <v>7</v>
      </c>
      <c r="X131" s="366" t="s">
        <v>7</v>
      </c>
      <c r="Y131" s="366" t="s">
        <v>7</v>
      </c>
      <c r="Z131" s="366" t="s">
        <v>7</v>
      </c>
      <c r="AA131" s="366" t="s">
        <v>7</v>
      </c>
      <c r="AB131" s="366" t="s">
        <v>7</v>
      </c>
      <c r="AC131" s="366" t="s">
        <v>7</v>
      </c>
      <c r="AD131" s="366" t="s">
        <v>7</v>
      </c>
      <c r="AE131" s="366" t="s">
        <v>7</v>
      </c>
      <c r="AF131" s="366" t="s">
        <v>7</v>
      </c>
      <c r="AG131" s="366" t="s">
        <v>7</v>
      </c>
      <c r="AH131" s="366" t="s">
        <v>7</v>
      </c>
      <c r="AI131" s="366" t="s">
        <v>7</v>
      </c>
      <c r="AJ131" s="366" t="s">
        <v>7</v>
      </c>
      <c r="AK131" s="366" t="s">
        <v>7</v>
      </c>
      <c r="AL131" s="366" t="s">
        <v>7</v>
      </c>
      <c r="AM131" s="366" t="s">
        <v>7</v>
      </c>
      <c r="AN131" s="366" t="s">
        <v>7</v>
      </c>
      <c r="AO131" s="366" t="s">
        <v>7</v>
      </c>
      <c r="AP131" s="366" t="s">
        <v>7</v>
      </c>
      <c r="AQ131" s="366" t="s">
        <v>7</v>
      </c>
      <c r="AR131" s="366" t="s">
        <v>7</v>
      </c>
      <c r="AS131" s="366" t="s">
        <v>7</v>
      </c>
      <c r="AT131" s="366" t="s">
        <v>7</v>
      </c>
      <c r="AU131" s="366" t="s">
        <v>7</v>
      </c>
      <c r="AV131" s="366" t="s">
        <v>7</v>
      </c>
      <c r="AW131" s="366" t="s">
        <v>7</v>
      </c>
      <c r="AX131" s="366" t="s">
        <v>7</v>
      </c>
      <c r="AY131" s="366" t="s">
        <v>7</v>
      </c>
      <c r="AZ131" s="366" t="s">
        <v>7</v>
      </c>
      <c r="BA131" s="366" t="s">
        <v>7</v>
      </c>
      <c r="BB131" s="366" t="s">
        <v>7</v>
      </c>
      <c r="BC131" s="366" t="s">
        <v>7</v>
      </c>
      <c r="BD131" s="366" t="s">
        <v>7</v>
      </c>
      <c r="BE131" s="366" t="s">
        <v>7</v>
      </c>
      <c r="BF131" s="366" t="s">
        <v>7</v>
      </c>
      <c r="BG131" s="366" t="s">
        <v>7</v>
      </c>
      <c r="BH131" s="366" t="s">
        <v>7</v>
      </c>
      <c r="BI131" s="366" t="s">
        <v>7</v>
      </c>
      <c r="BJ131" s="366" t="s">
        <v>7</v>
      </c>
      <c r="BK131" s="91" t="s">
        <v>7</v>
      </c>
      <c r="BL131" s="121">
        <f t="shared" si="15"/>
        <v>126</v>
      </c>
      <c r="BM131" s="208" t="str">
        <f t="shared" ca="1" si="12"/>
        <v>x</v>
      </c>
      <c r="BO131" s="282" t="str">
        <f>'Task PV @ PT'!D131</f>
        <v>x</v>
      </c>
      <c r="BP131" s="282" t="str">
        <f t="shared" si="10"/>
        <v>x</v>
      </c>
      <c r="BQ131" s="283" t="str">
        <f t="shared" ca="1" si="11"/>
        <v>x</v>
      </c>
      <c r="BR131" s="278" t="str">
        <f t="shared" si="16"/>
        <v>x</v>
      </c>
      <c r="BS131" s="278" t="str">
        <f t="shared" ca="1" si="13"/>
        <v>x</v>
      </c>
      <c r="BT131" s="278" t="str">
        <f t="shared" si="14"/>
        <v>x</v>
      </c>
    </row>
    <row r="132" spans="1:72" ht="13.5" thickBot="1" x14ac:dyDescent="0.25">
      <c r="A132" s="100" t="str">
        <f>'Task PV @ PT'!A132</f>
        <v>Task Identifier</v>
      </c>
      <c r="B132" s="128" t="s">
        <v>7</v>
      </c>
      <c r="C132" s="133" t="s">
        <v>7</v>
      </c>
      <c r="D132" s="366" t="s">
        <v>7</v>
      </c>
      <c r="E132" s="366" t="s">
        <v>7</v>
      </c>
      <c r="F132" s="366" t="s">
        <v>7</v>
      </c>
      <c r="G132" s="366" t="s">
        <v>7</v>
      </c>
      <c r="H132" s="366" t="s">
        <v>7</v>
      </c>
      <c r="I132" s="366" t="s">
        <v>7</v>
      </c>
      <c r="J132" s="366" t="s">
        <v>7</v>
      </c>
      <c r="K132" s="366" t="s">
        <v>7</v>
      </c>
      <c r="L132" s="366" t="s">
        <v>7</v>
      </c>
      <c r="M132" s="366" t="s">
        <v>7</v>
      </c>
      <c r="N132" s="366" t="s">
        <v>7</v>
      </c>
      <c r="O132" s="366" t="s">
        <v>7</v>
      </c>
      <c r="P132" s="366" t="s">
        <v>7</v>
      </c>
      <c r="Q132" s="366" t="s">
        <v>7</v>
      </c>
      <c r="R132" s="366" t="s">
        <v>7</v>
      </c>
      <c r="S132" s="366" t="s">
        <v>7</v>
      </c>
      <c r="T132" s="366" t="s">
        <v>7</v>
      </c>
      <c r="U132" s="366" t="s">
        <v>7</v>
      </c>
      <c r="V132" s="366" t="s">
        <v>7</v>
      </c>
      <c r="W132" s="366" t="s">
        <v>7</v>
      </c>
      <c r="X132" s="366" t="s">
        <v>7</v>
      </c>
      <c r="Y132" s="366" t="s">
        <v>7</v>
      </c>
      <c r="Z132" s="366" t="s">
        <v>7</v>
      </c>
      <c r="AA132" s="366" t="s">
        <v>7</v>
      </c>
      <c r="AB132" s="366" t="s">
        <v>7</v>
      </c>
      <c r="AC132" s="366" t="s">
        <v>7</v>
      </c>
      <c r="AD132" s="366" t="s">
        <v>7</v>
      </c>
      <c r="AE132" s="366" t="s">
        <v>7</v>
      </c>
      <c r="AF132" s="366" t="s">
        <v>7</v>
      </c>
      <c r="AG132" s="366" t="s">
        <v>7</v>
      </c>
      <c r="AH132" s="366" t="s">
        <v>7</v>
      </c>
      <c r="AI132" s="366" t="s">
        <v>7</v>
      </c>
      <c r="AJ132" s="366" t="s">
        <v>7</v>
      </c>
      <c r="AK132" s="366" t="s">
        <v>7</v>
      </c>
      <c r="AL132" s="366" t="s">
        <v>7</v>
      </c>
      <c r="AM132" s="366" t="s">
        <v>7</v>
      </c>
      <c r="AN132" s="366" t="s">
        <v>7</v>
      </c>
      <c r="AO132" s="366" t="s">
        <v>7</v>
      </c>
      <c r="AP132" s="366" t="s">
        <v>7</v>
      </c>
      <c r="AQ132" s="366" t="s">
        <v>7</v>
      </c>
      <c r="AR132" s="366" t="s">
        <v>7</v>
      </c>
      <c r="AS132" s="366" t="s">
        <v>7</v>
      </c>
      <c r="AT132" s="366" t="s">
        <v>7</v>
      </c>
      <c r="AU132" s="366" t="s">
        <v>7</v>
      </c>
      <c r="AV132" s="366" t="s">
        <v>7</v>
      </c>
      <c r="AW132" s="366" t="s">
        <v>7</v>
      </c>
      <c r="AX132" s="366" t="s">
        <v>7</v>
      </c>
      <c r="AY132" s="366" t="s">
        <v>7</v>
      </c>
      <c r="AZ132" s="366" t="s">
        <v>7</v>
      </c>
      <c r="BA132" s="366" t="s">
        <v>7</v>
      </c>
      <c r="BB132" s="366" t="s">
        <v>7</v>
      </c>
      <c r="BC132" s="366" t="s">
        <v>7</v>
      </c>
      <c r="BD132" s="366" t="s">
        <v>7</v>
      </c>
      <c r="BE132" s="366" t="s">
        <v>7</v>
      </c>
      <c r="BF132" s="366" t="s">
        <v>7</v>
      </c>
      <c r="BG132" s="366" t="s">
        <v>7</v>
      </c>
      <c r="BH132" s="366" t="s">
        <v>7</v>
      </c>
      <c r="BI132" s="366" t="s">
        <v>7</v>
      </c>
      <c r="BJ132" s="366" t="s">
        <v>7</v>
      </c>
      <c r="BK132" s="91" t="s">
        <v>7</v>
      </c>
      <c r="BL132" s="121">
        <f t="shared" si="15"/>
        <v>127</v>
      </c>
      <c r="BM132" s="208" t="str">
        <f t="shared" ca="1" si="12"/>
        <v>x</v>
      </c>
      <c r="BO132" s="282" t="str">
        <f>'Task PV @ PT'!D132</f>
        <v>x</v>
      </c>
      <c r="BP132" s="282" t="str">
        <f t="shared" si="10"/>
        <v>x</v>
      </c>
      <c r="BQ132" s="283" t="str">
        <f t="shared" ca="1" si="11"/>
        <v>x</v>
      </c>
      <c r="BR132" s="278" t="str">
        <f t="shared" si="16"/>
        <v>x</v>
      </c>
      <c r="BS132" s="278" t="str">
        <f t="shared" ca="1" si="13"/>
        <v>x</v>
      </c>
      <c r="BT132" s="278" t="str">
        <f t="shared" si="14"/>
        <v>x</v>
      </c>
    </row>
    <row r="133" spans="1:72" ht="13.5" thickBot="1" x14ac:dyDescent="0.25">
      <c r="A133" s="100" t="str">
        <f>'Task PV @ PT'!A133</f>
        <v>Task Identifier</v>
      </c>
      <c r="B133" s="128" t="s">
        <v>7</v>
      </c>
      <c r="C133" s="133" t="s">
        <v>7</v>
      </c>
      <c r="D133" s="366" t="s">
        <v>7</v>
      </c>
      <c r="E133" s="366" t="s">
        <v>7</v>
      </c>
      <c r="F133" s="366" t="s">
        <v>7</v>
      </c>
      <c r="G133" s="366" t="s">
        <v>7</v>
      </c>
      <c r="H133" s="366" t="s">
        <v>7</v>
      </c>
      <c r="I133" s="366" t="s">
        <v>7</v>
      </c>
      <c r="J133" s="366" t="s">
        <v>7</v>
      </c>
      <c r="K133" s="366" t="s">
        <v>7</v>
      </c>
      <c r="L133" s="366" t="s">
        <v>7</v>
      </c>
      <c r="M133" s="366" t="s">
        <v>7</v>
      </c>
      <c r="N133" s="366" t="s">
        <v>7</v>
      </c>
      <c r="O133" s="366" t="s">
        <v>7</v>
      </c>
      <c r="P133" s="366" t="s">
        <v>7</v>
      </c>
      <c r="Q133" s="366" t="s">
        <v>7</v>
      </c>
      <c r="R133" s="366" t="s">
        <v>7</v>
      </c>
      <c r="S133" s="366" t="s">
        <v>7</v>
      </c>
      <c r="T133" s="366" t="s">
        <v>7</v>
      </c>
      <c r="U133" s="366" t="s">
        <v>7</v>
      </c>
      <c r="V133" s="366" t="s">
        <v>7</v>
      </c>
      <c r="W133" s="366" t="s">
        <v>7</v>
      </c>
      <c r="X133" s="366" t="s">
        <v>7</v>
      </c>
      <c r="Y133" s="366" t="s">
        <v>7</v>
      </c>
      <c r="Z133" s="366" t="s">
        <v>7</v>
      </c>
      <c r="AA133" s="366" t="s">
        <v>7</v>
      </c>
      <c r="AB133" s="366" t="s">
        <v>7</v>
      </c>
      <c r="AC133" s="366" t="s">
        <v>7</v>
      </c>
      <c r="AD133" s="366" t="s">
        <v>7</v>
      </c>
      <c r="AE133" s="366" t="s">
        <v>7</v>
      </c>
      <c r="AF133" s="366" t="s">
        <v>7</v>
      </c>
      <c r="AG133" s="366" t="s">
        <v>7</v>
      </c>
      <c r="AH133" s="366" t="s">
        <v>7</v>
      </c>
      <c r="AI133" s="366" t="s">
        <v>7</v>
      </c>
      <c r="AJ133" s="366" t="s">
        <v>7</v>
      </c>
      <c r="AK133" s="366" t="s">
        <v>7</v>
      </c>
      <c r="AL133" s="366" t="s">
        <v>7</v>
      </c>
      <c r="AM133" s="366" t="s">
        <v>7</v>
      </c>
      <c r="AN133" s="366" t="s">
        <v>7</v>
      </c>
      <c r="AO133" s="366" t="s">
        <v>7</v>
      </c>
      <c r="AP133" s="366" t="s">
        <v>7</v>
      </c>
      <c r="AQ133" s="366" t="s">
        <v>7</v>
      </c>
      <c r="AR133" s="366" t="s">
        <v>7</v>
      </c>
      <c r="AS133" s="366" t="s">
        <v>7</v>
      </c>
      <c r="AT133" s="366" t="s">
        <v>7</v>
      </c>
      <c r="AU133" s="366" t="s">
        <v>7</v>
      </c>
      <c r="AV133" s="366" t="s">
        <v>7</v>
      </c>
      <c r="AW133" s="366" t="s">
        <v>7</v>
      </c>
      <c r="AX133" s="366" t="s">
        <v>7</v>
      </c>
      <c r="AY133" s="366" t="s">
        <v>7</v>
      </c>
      <c r="AZ133" s="366" t="s">
        <v>7</v>
      </c>
      <c r="BA133" s="366" t="s">
        <v>7</v>
      </c>
      <c r="BB133" s="366" t="s">
        <v>7</v>
      </c>
      <c r="BC133" s="366" t="s">
        <v>7</v>
      </c>
      <c r="BD133" s="366" t="s">
        <v>7</v>
      </c>
      <c r="BE133" s="366" t="s">
        <v>7</v>
      </c>
      <c r="BF133" s="366" t="s">
        <v>7</v>
      </c>
      <c r="BG133" s="366" t="s">
        <v>7</v>
      </c>
      <c r="BH133" s="366" t="s">
        <v>7</v>
      </c>
      <c r="BI133" s="366" t="s">
        <v>7</v>
      </c>
      <c r="BJ133" s="366" t="s">
        <v>7</v>
      </c>
      <c r="BK133" s="91" t="s">
        <v>7</v>
      </c>
      <c r="BL133" s="121">
        <f t="shared" si="15"/>
        <v>128</v>
      </c>
      <c r="BM133" s="208" t="str">
        <f t="shared" ca="1" si="12"/>
        <v>x</v>
      </c>
      <c r="BO133" s="282" t="str">
        <f>'Task PV @ PT'!D133</f>
        <v>x</v>
      </c>
      <c r="BP133" s="282" t="str">
        <f t="shared" ref="BP133:BP196" si="17">IF(COUNT(D133:BK133) = 0, "x",1 + COUNTIF(D133:BK133,"= 0"))</f>
        <v>x</v>
      </c>
      <c r="BQ133" s="283" t="str">
        <f t="shared" ref="BQ133:BQ196" ca="1" si="18">IF(ISNUMBER(B133),IF(B133 &lt; OFFSET($C$4, 0,BP133),"OK","Fault"), "x")</f>
        <v>x</v>
      </c>
      <c r="BR133" s="278" t="str">
        <f t="shared" si="16"/>
        <v>x</v>
      </c>
      <c r="BS133" s="278" t="str">
        <f t="shared" ca="1" si="13"/>
        <v>x</v>
      </c>
      <c r="BT133" s="278" t="str">
        <f t="shared" si="14"/>
        <v>x</v>
      </c>
    </row>
    <row r="134" spans="1:72" ht="13.5" thickBot="1" x14ac:dyDescent="0.25">
      <c r="A134" s="100" t="str">
        <f>'Task PV @ PT'!A134</f>
        <v>Task Identifier</v>
      </c>
      <c r="B134" s="128" t="s">
        <v>7</v>
      </c>
      <c r="C134" s="133" t="s">
        <v>7</v>
      </c>
      <c r="D134" s="366" t="s">
        <v>7</v>
      </c>
      <c r="E134" s="366" t="s">
        <v>7</v>
      </c>
      <c r="F134" s="366" t="s">
        <v>7</v>
      </c>
      <c r="G134" s="366" t="s">
        <v>7</v>
      </c>
      <c r="H134" s="366" t="s">
        <v>7</v>
      </c>
      <c r="I134" s="366" t="s">
        <v>7</v>
      </c>
      <c r="J134" s="366" t="s">
        <v>7</v>
      </c>
      <c r="K134" s="366" t="s">
        <v>7</v>
      </c>
      <c r="L134" s="366" t="s">
        <v>7</v>
      </c>
      <c r="M134" s="366" t="s">
        <v>7</v>
      </c>
      <c r="N134" s="366" t="s">
        <v>7</v>
      </c>
      <c r="O134" s="366" t="s">
        <v>7</v>
      </c>
      <c r="P134" s="366" t="s">
        <v>7</v>
      </c>
      <c r="Q134" s="366" t="s">
        <v>7</v>
      </c>
      <c r="R134" s="366" t="s">
        <v>7</v>
      </c>
      <c r="S134" s="366" t="s">
        <v>7</v>
      </c>
      <c r="T134" s="366" t="s">
        <v>7</v>
      </c>
      <c r="U134" s="366" t="s">
        <v>7</v>
      </c>
      <c r="V134" s="366" t="s">
        <v>7</v>
      </c>
      <c r="W134" s="366" t="s">
        <v>7</v>
      </c>
      <c r="X134" s="366" t="s">
        <v>7</v>
      </c>
      <c r="Y134" s="366" t="s">
        <v>7</v>
      </c>
      <c r="Z134" s="366" t="s">
        <v>7</v>
      </c>
      <c r="AA134" s="366" t="s">
        <v>7</v>
      </c>
      <c r="AB134" s="366" t="s">
        <v>7</v>
      </c>
      <c r="AC134" s="366" t="s">
        <v>7</v>
      </c>
      <c r="AD134" s="366" t="s">
        <v>7</v>
      </c>
      <c r="AE134" s="366" t="s">
        <v>7</v>
      </c>
      <c r="AF134" s="366" t="s">
        <v>7</v>
      </c>
      <c r="AG134" s="366" t="s">
        <v>7</v>
      </c>
      <c r="AH134" s="366" t="s">
        <v>7</v>
      </c>
      <c r="AI134" s="366" t="s">
        <v>7</v>
      </c>
      <c r="AJ134" s="366" t="s">
        <v>7</v>
      </c>
      <c r="AK134" s="366" t="s">
        <v>7</v>
      </c>
      <c r="AL134" s="366" t="s">
        <v>7</v>
      </c>
      <c r="AM134" s="366" t="s">
        <v>7</v>
      </c>
      <c r="AN134" s="366" t="s">
        <v>7</v>
      </c>
      <c r="AO134" s="366" t="s">
        <v>7</v>
      </c>
      <c r="AP134" s="366" t="s">
        <v>7</v>
      </c>
      <c r="AQ134" s="366" t="s">
        <v>7</v>
      </c>
      <c r="AR134" s="366" t="s">
        <v>7</v>
      </c>
      <c r="AS134" s="366" t="s">
        <v>7</v>
      </c>
      <c r="AT134" s="366" t="s">
        <v>7</v>
      </c>
      <c r="AU134" s="366" t="s">
        <v>7</v>
      </c>
      <c r="AV134" s="366" t="s">
        <v>7</v>
      </c>
      <c r="AW134" s="366" t="s">
        <v>7</v>
      </c>
      <c r="AX134" s="366" t="s">
        <v>7</v>
      </c>
      <c r="AY134" s="366" t="s">
        <v>7</v>
      </c>
      <c r="AZ134" s="366" t="s">
        <v>7</v>
      </c>
      <c r="BA134" s="366" t="s">
        <v>7</v>
      </c>
      <c r="BB134" s="366" t="s">
        <v>7</v>
      </c>
      <c r="BC134" s="366" t="s">
        <v>7</v>
      </c>
      <c r="BD134" s="366" t="s">
        <v>7</v>
      </c>
      <c r="BE134" s="366" t="s">
        <v>7</v>
      </c>
      <c r="BF134" s="366" t="s">
        <v>7</v>
      </c>
      <c r="BG134" s="366" t="s">
        <v>7</v>
      </c>
      <c r="BH134" s="366" t="s">
        <v>7</v>
      </c>
      <c r="BI134" s="366" t="s">
        <v>7</v>
      </c>
      <c r="BJ134" s="366" t="s">
        <v>7</v>
      </c>
      <c r="BK134" s="91" t="s">
        <v>7</v>
      </c>
      <c r="BL134" s="121">
        <f t="shared" si="15"/>
        <v>129</v>
      </c>
      <c r="BM134" s="208" t="str">
        <f t="shared" ref="BM134:BM197" ca="1" si="19">OFFSET($D$5,BL134,$BM$3 - 1)</f>
        <v>x</v>
      </c>
      <c r="BO134" s="282" t="str">
        <f>'Task PV @ PT'!D134</f>
        <v>x</v>
      </c>
      <c r="BP134" s="282" t="str">
        <f t="shared" si="17"/>
        <v>x</v>
      </c>
      <c r="BQ134" s="283" t="str">
        <f t="shared" ca="1" si="18"/>
        <v>x</v>
      </c>
      <c r="BR134" s="278" t="str">
        <f t="shared" si="16"/>
        <v>x</v>
      </c>
      <c r="BS134" s="278" t="str">
        <f t="shared" ref="BS134:BS197" ca="1" si="20">IF(ISNUMBER(C134),IF(BT134="OK",IF(AND(C134&lt;=OFFSET($C$4,0,BR134), C134 &gt; OFFSET($C$4,0, BR134 - 1)),"OK","Fault"),"Fault"),"x")</f>
        <v>x</v>
      </c>
      <c r="BT134" s="278" t="str">
        <f t="shared" ref="BT134:BT197" si="21">IF(ISNUMBER(C134),IF(MAX(D134:BK134)&lt;&gt;BO134,"EV&lt;&gt; PV","OK"), "x")</f>
        <v>x</v>
      </c>
    </row>
    <row r="135" spans="1:72" ht="13.5" thickBot="1" x14ac:dyDescent="0.25">
      <c r="A135" s="100" t="str">
        <f>'Task PV @ PT'!A135</f>
        <v>Task Identifier</v>
      </c>
      <c r="B135" s="128" t="s">
        <v>7</v>
      </c>
      <c r="C135" s="133" t="s">
        <v>7</v>
      </c>
      <c r="D135" s="366" t="s">
        <v>7</v>
      </c>
      <c r="E135" s="366" t="s">
        <v>7</v>
      </c>
      <c r="F135" s="366" t="s">
        <v>7</v>
      </c>
      <c r="G135" s="366" t="s">
        <v>7</v>
      </c>
      <c r="H135" s="366" t="s">
        <v>7</v>
      </c>
      <c r="I135" s="366" t="s">
        <v>7</v>
      </c>
      <c r="J135" s="366" t="s">
        <v>7</v>
      </c>
      <c r="K135" s="366" t="s">
        <v>7</v>
      </c>
      <c r="L135" s="366" t="s">
        <v>7</v>
      </c>
      <c r="M135" s="366" t="s">
        <v>7</v>
      </c>
      <c r="N135" s="366" t="s">
        <v>7</v>
      </c>
      <c r="O135" s="366" t="s">
        <v>7</v>
      </c>
      <c r="P135" s="366" t="s">
        <v>7</v>
      </c>
      <c r="Q135" s="366" t="s">
        <v>7</v>
      </c>
      <c r="R135" s="366" t="s">
        <v>7</v>
      </c>
      <c r="S135" s="366" t="s">
        <v>7</v>
      </c>
      <c r="T135" s="366" t="s">
        <v>7</v>
      </c>
      <c r="U135" s="366" t="s">
        <v>7</v>
      </c>
      <c r="V135" s="366" t="s">
        <v>7</v>
      </c>
      <c r="W135" s="366" t="s">
        <v>7</v>
      </c>
      <c r="X135" s="366" t="s">
        <v>7</v>
      </c>
      <c r="Y135" s="366" t="s">
        <v>7</v>
      </c>
      <c r="Z135" s="366" t="s">
        <v>7</v>
      </c>
      <c r="AA135" s="366" t="s">
        <v>7</v>
      </c>
      <c r="AB135" s="366" t="s">
        <v>7</v>
      </c>
      <c r="AC135" s="366" t="s">
        <v>7</v>
      </c>
      <c r="AD135" s="366" t="s">
        <v>7</v>
      </c>
      <c r="AE135" s="366" t="s">
        <v>7</v>
      </c>
      <c r="AF135" s="366" t="s">
        <v>7</v>
      </c>
      <c r="AG135" s="366" t="s">
        <v>7</v>
      </c>
      <c r="AH135" s="366" t="s">
        <v>7</v>
      </c>
      <c r="AI135" s="366" t="s">
        <v>7</v>
      </c>
      <c r="AJ135" s="366" t="s">
        <v>7</v>
      </c>
      <c r="AK135" s="366" t="s">
        <v>7</v>
      </c>
      <c r="AL135" s="366" t="s">
        <v>7</v>
      </c>
      <c r="AM135" s="366" t="s">
        <v>7</v>
      </c>
      <c r="AN135" s="366" t="s">
        <v>7</v>
      </c>
      <c r="AO135" s="366" t="s">
        <v>7</v>
      </c>
      <c r="AP135" s="366" t="s">
        <v>7</v>
      </c>
      <c r="AQ135" s="366" t="s">
        <v>7</v>
      </c>
      <c r="AR135" s="366" t="s">
        <v>7</v>
      </c>
      <c r="AS135" s="366" t="s">
        <v>7</v>
      </c>
      <c r="AT135" s="366" t="s">
        <v>7</v>
      </c>
      <c r="AU135" s="366" t="s">
        <v>7</v>
      </c>
      <c r="AV135" s="366" t="s">
        <v>7</v>
      </c>
      <c r="AW135" s="366" t="s">
        <v>7</v>
      </c>
      <c r="AX135" s="366" t="s">
        <v>7</v>
      </c>
      <c r="AY135" s="366" t="s">
        <v>7</v>
      </c>
      <c r="AZ135" s="366" t="s">
        <v>7</v>
      </c>
      <c r="BA135" s="366" t="s">
        <v>7</v>
      </c>
      <c r="BB135" s="366" t="s">
        <v>7</v>
      </c>
      <c r="BC135" s="366" t="s">
        <v>7</v>
      </c>
      <c r="BD135" s="366" t="s">
        <v>7</v>
      </c>
      <c r="BE135" s="366" t="s">
        <v>7</v>
      </c>
      <c r="BF135" s="366" t="s">
        <v>7</v>
      </c>
      <c r="BG135" s="366" t="s">
        <v>7</v>
      </c>
      <c r="BH135" s="366" t="s">
        <v>7</v>
      </c>
      <c r="BI135" s="366" t="s">
        <v>7</v>
      </c>
      <c r="BJ135" s="366" t="s">
        <v>7</v>
      </c>
      <c r="BK135" s="91" t="s">
        <v>7</v>
      </c>
      <c r="BL135" s="121">
        <f t="shared" ref="BL135:BL198" si="22" xml:space="preserve"> BL134 + 1</f>
        <v>130</v>
      </c>
      <c r="BM135" s="208" t="str">
        <f t="shared" ca="1" si="19"/>
        <v>x</v>
      </c>
      <c r="BO135" s="282" t="str">
        <f>'Task PV @ PT'!D135</f>
        <v>x</v>
      </c>
      <c r="BP135" s="282" t="str">
        <f t="shared" si="17"/>
        <v>x</v>
      </c>
      <c r="BQ135" s="283" t="str">
        <f t="shared" ca="1" si="18"/>
        <v>x</v>
      </c>
      <c r="BR135" s="278" t="str">
        <f t="shared" si="16"/>
        <v>x</v>
      </c>
      <c r="BS135" s="278" t="str">
        <f t="shared" ca="1" si="20"/>
        <v>x</v>
      </c>
      <c r="BT135" s="278" t="str">
        <f t="shared" si="21"/>
        <v>x</v>
      </c>
    </row>
    <row r="136" spans="1:72" ht="13.5" thickBot="1" x14ac:dyDescent="0.25">
      <c r="A136" s="100" t="str">
        <f>'Task PV @ PT'!A136</f>
        <v>Task Identifier</v>
      </c>
      <c r="B136" s="128" t="s">
        <v>7</v>
      </c>
      <c r="C136" s="133" t="s">
        <v>7</v>
      </c>
      <c r="D136" s="366" t="s">
        <v>7</v>
      </c>
      <c r="E136" s="366" t="s">
        <v>7</v>
      </c>
      <c r="F136" s="366" t="s">
        <v>7</v>
      </c>
      <c r="G136" s="366" t="s">
        <v>7</v>
      </c>
      <c r="H136" s="366" t="s">
        <v>7</v>
      </c>
      <c r="I136" s="366" t="s">
        <v>7</v>
      </c>
      <c r="J136" s="366" t="s">
        <v>7</v>
      </c>
      <c r="K136" s="366" t="s">
        <v>7</v>
      </c>
      <c r="L136" s="366" t="s">
        <v>7</v>
      </c>
      <c r="M136" s="366" t="s">
        <v>7</v>
      </c>
      <c r="N136" s="366" t="s">
        <v>7</v>
      </c>
      <c r="O136" s="366" t="s">
        <v>7</v>
      </c>
      <c r="P136" s="366" t="s">
        <v>7</v>
      </c>
      <c r="Q136" s="366" t="s">
        <v>7</v>
      </c>
      <c r="R136" s="366" t="s">
        <v>7</v>
      </c>
      <c r="S136" s="366" t="s">
        <v>7</v>
      </c>
      <c r="T136" s="366" t="s">
        <v>7</v>
      </c>
      <c r="U136" s="366" t="s">
        <v>7</v>
      </c>
      <c r="V136" s="366" t="s">
        <v>7</v>
      </c>
      <c r="W136" s="366" t="s">
        <v>7</v>
      </c>
      <c r="X136" s="366" t="s">
        <v>7</v>
      </c>
      <c r="Y136" s="366" t="s">
        <v>7</v>
      </c>
      <c r="Z136" s="366" t="s">
        <v>7</v>
      </c>
      <c r="AA136" s="366" t="s">
        <v>7</v>
      </c>
      <c r="AB136" s="366" t="s">
        <v>7</v>
      </c>
      <c r="AC136" s="366" t="s">
        <v>7</v>
      </c>
      <c r="AD136" s="366" t="s">
        <v>7</v>
      </c>
      <c r="AE136" s="366" t="s">
        <v>7</v>
      </c>
      <c r="AF136" s="366" t="s">
        <v>7</v>
      </c>
      <c r="AG136" s="366" t="s">
        <v>7</v>
      </c>
      <c r="AH136" s="366" t="s">
        <v>7</v>
      </c>
      <c r="AI136" s="366" t="s">
        <v>7</v>
      </c>
      <c r="AJ136" s="366" t="s">
        <v>7</v>
      </c>
      <c r="AK136" s="366" t="s">
        <v>7</v>
      </c>
      <c r="AL136" s="366" t="s">
        <v>7</v>
      </c>
      <c r="AM136" s="366" t="s">
        <v>7</v>
      </c>
      <c r="AN136" s="366" t="s">
        <v>7</v>
      </c>
      <c r="AO136" s="366" t="s">
        <v>7</v>
      </c>
      <c r="AP136" s="366" t="s">
        <v>7</v>
      </c>
      <c r="AQ136" s="366" t="s">
        <v>7</v>
      </c>
      <c r="AR136" s="366" t="s">
        <v>7</v>
      </c>
      <c r="AS136" s="366" t="s">
        <v>7</v>
      </c>
      <c r="AT136" s="366" t="s">
        <v>7</v>
      </c>
      <c r="AU136" s="366" t="s">
        <v>7</v>
      </c>
      <c r="AV136" s="366" t="s">
        <v>7</v>
      </c>
      <c r="AW136" s="366" t="s">
        <v>7</v>
      </c>
      <c r="AX136" s="366" t="s">
        <v>7</v>
      </c>
      <c r="AY136" s="366" t="s">
        <v>7</v>
      </c>
      <c r="AZ136" s="366" t="s">
        <v>7</v>
      </c>
      <c r="BA136" s="366" t="s">
        <v>7</v>
      </c>
      <c r="BB136" s="366" t="s">
        <v>7</v>
      </c>
      <c r="BC136" s="366" t="s">
        <v>7</v>
      </c>
      <c r="BD136" s="366" t="s">
        <v>7</v>
      </c>
      <c r="BE136" s="366" t="s">
        <v>7</v>
      </c>
      <c r="BF136" s="366" t="s">
        <v>7</v>
      </c>
      <c r="BG136" s="366" t="s">
        <v>7</v>
      </c>
      <c r="BH136" s="366" t="s">
        <v>7</v>
      </c>
      <c r="BI136" s="366" t="s">
        <v>7</v>
      </c>
      <c r="BJ136" s="366" t="s">
        <v>7</v>
      </c>
      <c r="BK136" s="91" t="s">
        <v>7</v>
      </c>
      <c r="BL136" s="121">
        <f t="shared" si="22"/>
        <v>131</v>
      </c>
      <c r="BM136" s="208" t="str">
        <f t="shared" ca="1" si="19"/>
        <v>x</v>
      </c>
      <c r="BO136" s="282" t="str">
        <f>'Task PV @ PT'!D136</f>
        <v>x</v>
      </c>
      <c r="BP136" s="282" t="str">
        <f t="shared" si="17"/>
        <v>x</v>
      </c>
      <c r="BQ136" s="283" t="str">
        <f t="shared" ca="1" si="18"/>
        <v>x</v>
      </c>
      <c r="BR136" s="278" t="str">
        <f t="shared" si="16"/>
        <v>x</v>
      </c>
      <c r="BS136" s="278" t="str">
        <f t="shared" ca="1" si="20"/>
        <v>x</v>
      </c>
      <c r="BT136" s="278" t="str">
        <f t="shared" si="21"/>
        <v>x</v>
      </c>
    </row>
    <row r="137" spans="1:72" ht="13.5" thickBot="1" x14ac:dyDescent="0.25">
      <c r="A137" s="100" t="str">
        <f>'Task PV @ PT'!A137</f>
        <v>Task Identifier</v>
      </c>
      <c r="B137" s="128" t="s">
        <v>7</v>
      </c>
      <c r="C137" s="133" t="s">
        <v>7</v>
      </c>
      <c r="D137" s="366" t="s">
        <v>7</v>
      </c>
      <c r="E137" s="366" t="s">
        <v>7</v>
      </c>
      <c r="F137" s="366" t="s">
        <v>7</v>
      </c>
      <c r="G137" s="366" t="s">
        <v>7</v>
      </c>
      <c r="H137" s="366" t="s">
        <v>7</v>
      </c>
      <c r="I137" s="366" t="s">
        <v>7</v>
      </c>
      <c r="J137" s="366" t="s">
        <v>7</v>
      </c>
      <c r="K137" s="366" t="s">
        <v>7</v>
      </c>
      <c r="L137" s="366" t="s">
        <v>7</v>
      </c>
      <c r="M137" s="366" t="s">
        <v>7</v>
      </c>
      <c r="N137" s="366" t="s">
        <v>7</v>
      </c>
      <c r="O137" s="366" t="s">
        <v>7</v>
      </c>
      <c r="P137" s="366" t="s">
        <v>7</v>
      </c>
      <c r="Q137" s="366" t="s">
        <v>7</v>
      </c>
      <c r="R137" s="366" t="s">
        <v>7</v>
      </c>
      <c r="S137" s="366" t="s">
        <v>7</v>
      </c>
      <c r="T137" s="366" t="s">
        <v>7</v>
      </c>
      <c r="U137" s="366" t="s">
        <v>7</v>
      </c>
      <c r="V137" s="366" t="s">
        <v>7</v>
      </c>
      <c r="W137" s="366" t="s">
        <v>7</v>
      </c>
      <c r="X137" s="366" t="s">
        <v>7</v>
      </c>
      <c r="Y137" s="366" t="s">
        <v>7</v>
      </c>
      <c r="Z137" s="366" t="s">
        <v>7</v>
      </c>
      <c r="AA137" s="366" t="s">
        <v>7</v>
      </c>
      <c r="AB137" s="366" t="s">
        <v>7</v>
      </c>
      <c r="AC137" s="366" t="s">
        <v>7</v>
      </c>
      <c r="AD137" s="366" t="s">
        <v>7</v>
      </c>
      <c r="AE137" s="366" t="s">
        <v>7</v>
      </c>
      <c r="AF137" s="366" t="s">
        <v>7</v>
      </c>
      <c r="AG137" s="366" t="s">
        <v>7</v>
      </c>
      <c r="AH137" s="366" t="s">
        <v>7</v>
      </c>
      <c r="AI137" s="366" t="s">
        <v>7</v>
      </c>
      <c r="AJ137" s="366" t="s">
        <v>7</v>
      </c>
      <c r="AK137" s="366" t="s">
        <v>7</v>
      </c>
      <c r="AL137" s="366" t="s">
        <v>7</v>
      </c>
      <c r="AM137" s="366" t="s">
        <v>7</v>
      </c>
      <c r="AN137" s="366" t="s">
        <v>7</v>
      </c>
      <c r="AO137" s="366" t="s">
        <v>7</v>
      </c>
      <c r="AP137" s="366" t="s">
        <v>7</v>
      </c>
      <c r="AQ137" s="366" t="s">
        <v>7</v>
      </c>
      <c r="AR137" s="366" t="s">
        <v>7</v>
      </c>
      <c r="AS137" s="366" t="s">
        <v>7</v>
      </c>
      <c r="AT137" s="366" t="s">
        <v>7</v>
      </c>
      <c r="AU137" s="366" t="s">
        <v>7</v>
      </c>
      <c r="AV137" s="366" t="s">
        <v>7</v>
      </c>
      <c r="AW137" s="366" t="s">
        <v>7</v>
      </c>
      <c r="AX137" s="366" t="s">
        <v>7</v>
      </c>
      <c r="AY137" s="366" t="s">
        <v>7</v>
      </c>
      <c r="AZ137" s="366" t="s">
        <v>7</v>
      </c>
      <c r="BA137" s="366" t="s">
        <v>7</v>
      </c>
      <c r="BB137" s="366" t="s">
        <v>7</v>
      </c>
      <c r="BC137" s="366" t="s">
        <v>7</v>
      </c>
      <c r="BD137" s="366" t="s">
        <v>7</v>
      </c>
      <c r="BE137" s="366" t="s">
        <v>7</v>
      </c>
      <c r="BF137" s="366" t="s">
        <v>7</v>
      </c>
      <c r="BG137" s="366" t="s">
        <v>7</v>
      </c>
      <c r="BH137" s="366" t="s">
        <v>7</v>
      </c>
      <c r="BI137" s="366" t="s">
        <v>7</v>
      </c>
      <c r="BJ137" s="366" t="s">
        <v>7</v>
      </c>
      <c r="BK137" s="91" t="s">
        <v>7</v>
      </c>
      <c r="BL137" s="121">
        <f t="shared" si="22"/>
        <v>132</v>
      </c>
      <c r="BM137" s="208" t="str">
        <f t="shared" ca="1" si="19"/>
        <v>x</v>
      </c>
      <c r="BO137" s="282" t="str">
        <f>'Task PV @ PT'!D137</f>
        <v>x</v>
      </c>
      <c r="BP137" s="282" t="str">
        <f t="shared" si="17"/>
        <v>x</v>
      </c>
      <c r="BQ137" s="283" t="str">
        <f t="shared" ca="1" si="18"/>
        <v>x</v>
      </c>
      <c r="BR137" s="278" t="str">
        <f t="shared" si="16"/>
        <v>x</v>
      </c>
      <c r="BS137" s="278" t="str">
        <f t="shared" ca="1" si="20"/>
        <v>x</v>
      </c>
      <c r="BT137" s="278" t="str">
        <f t="shared" si="21"/>
        <v>x</v>
      </c>
    </row>
    <row r="138" spans="1:72" ht="13.5" thickBot="1" x14ac:dyDescent="0.25">
      <c r="A138" s="100" t="str">
        <f>'Task PV @ PT'!A138</f>
        <v>Task Identifier</v>
      </c>
      <c r="B138" s="128" t="s">
        <v>7</v>
      </c>
      <c r="C138" s="133" t="s">
        <v>7</v>
      </c>
      <c r="D138" s="366" t="s">
        <v>7</v>
      </c>
      <c r="E138" s="366" t="s">
        <v>7</v>
      </c>
      <c r="F138" s="366" t="s">
        <v>7</v>
      </c>
      <c r="G138" s="366" t="s">
        <v>7</v>
      </c>
      <c r="H138" s="366" t="s">
        <v>7</v>
      </c>
      <c r="I138" s="366" t="s">
        <v>7</v>
      </c>
      <c r="J138" s="366" t="s">
        <v>7</v>
      </c>
      <c r="K138" s="366" t="s">
        <v>7</v>
      </c>
      <c r="L138" s="366" t="s">
        <v>7</v>
      </c>
      <c r="M138" s="366" t="s">
        <v>7</v>
      </c>
      <c r="N138" s="366" t="s">
        <v>7</v>
      </c>
      <c r="O138" s="366" t="s">
        <v>7</v>
      </c>
      <c r="P138" s="366" t="s">
        <v>7</v>
      </c>
      <c r="Q138" s="366" t="s">
        <v>7</v>
      </c>
      <c r="R138" s="366" t="s">
        <v>7</v>
      </c>
      <c r="S138" s="366" t="s">
        <v>7</v>
      </c>
      <c r="T138" s="366" t="s">
        <v>7</v>
      </c>
      <c r="U138" s="366" t="s">
        <v>7</v>
      </c>
      <c r="V138" s="366" t="s">
        <v>7</v>
      </c>
      <c r="W138" s="366" t="s">
        <v>7</v>
      </c>
      <c r="X138" s="366" t="s">
        <v>7</v>
      </c>
      <c r="Y138" s="366" t="s">
        <v>7</v>
      </c>
      <c r="Z138" s="366" t="s">
        <v>7</v>
      </c>
      <c r="AA138" s="366" t="s">
        <v>7</v>
      </c>
      <c r="AB138" s="366" t="s">
        <v>7</v>
      </c>
      <c r="AC138" s="366" t="s">
        <v>7</v>
      </c>
      <c r="AD138" s="366" t="s">
        <v>7</v>
      </c>
      <c r="AE138" s="366" t="s">
        <v>7</v>
      </c>
      <c r="AF138" s="366" t="s">
        <v>7</v>
      </c>
      <c r="AG138" s="366" t="s">
        <v>7</v>
      </c>
      <c r="AH138" s="366" t="s">
        <v>7</v>
      </c>
      <c r="AI138" s="366" t="s">
        <v>7</v>
      </c>
      <c r="AJ138" s="366" t="s">
        <v>7</v>
      </c>
      <c r="AK138" s="366" t="s">
        <v>7</v>
      </c>
      <c r="AL138" s="366" t="s">
        <v>7</v>
      </c>
      <c r="AM138" s="366" t="s">
        <v>7</v>
      </c>
      <c r="AN138" s="366" t="s">
        <v>7</v>
      </c>
      <c r="AO138" s="366" t="s">
        <v>7</v>
      </c>
      <c r="AP138" s="366" t="s">
        <v>7</v>
      </c>
      <c r="AQ138" s="366" t="s">
        <v>7</v>
      </c>
      <c r="AR138" s="366" t="s">
        <v>7</v>
      </c>
      <c r="AS138" s="366" t="s">
        <v>7</v>
      </c>
      <c r="AT138" s="366" t="s">
        <v>7</v>
      </c>
      <c r="AU138" s="366" t="s">
        <v>7</v>
      </c>
      <c r="AV138" s="366" t="s">
        <v>7</v>
      </c>
      <c r="AW138" s="366" t="s">
        <v>7</v>
      </c>
      <c r="AX138" s="366" t="s">
        <v>7</v>
      </c>
      <c r="AY138" s="366" t="s">
        <v>7</v>
      </c>
      <c r="AZ138" s="366" t="s">
        <v>7</v>
      </c>
      <c r="BA138" s="366" t="s">
        <v>7</v>
      </c>
      <c r="BB138" s="366" t="s">
        <v>7</v>
      </c>
      <c r="BC138" s="366" t="s">
        <v>7</v>
      </c>
      <c r="BD138" s="366" t="s">
        <v>7</v>
      </c>
      <c r="BE138" s="366" t="s">
        <v>7</v>
      </c>
      <c r="BF138" s="366" t="s">
        <v>7</v>
      </c>
      <c r="BG138" s="366" t="s">
        <v>7</v>
      </c>
      <c r="BH138" s="366" t="s">
        <v>7</v>
      </c>
      <c r="BI138" s="366" t="s">
        <v>7</v>
      </c>
      <c r="BJ138" s="366" t="s">
        <v>7</v>
      </c>
      <c r="BK138" s="91" t="s">
        <v>7</v>
      </c>
      <c r="BL138" s="121">
        <f t="shared" si="22"/>
        <v>133</v>
      </c>
      <c r="BM138" s="208" t="str">
        <f t="shared" ca="1" si="19"/>
        <v>x</v>
      </c>
      <c r="BO138" s="282" t="str">
        <f>'Task PV @ PT'!D138</f>
        <v>x</v>
      </c>
      <c r="BP138" s="282" t="str">
        <f t="shared" si="17"/>
        <v>x</v>
      </c>
      <c r="BQ138" s="283" t="str">
        <f t="shared" ca="1" si="18"/>
        <v>x</v>
      </c>
      <c r="BR138" s="278" t="str">
        <f t="shared" si="16"/>
        <v>x</v>
      </c>
      <c r="BS138" s="278" t="str">
        <f t="shared" ca="1" si="20"/>
        <v>x</v>
      </c>
      <c r="BT138" s="278" t="str">
        <f t="shared" si="21"/>
        <v>x</v>
      </c>
    </row>
    <row r="139" spans="1:72" ht="13.5" thickBot="1" x14ac:dyDescent="0.25">
      <c r="A139" s="100" t="str">
        <f>'Task PV @ PT'!A139</f>
        <v>Task Identifier</v>
      </c>
      <c r="B139" s="128" t="s">
        <v>7</v>
      </c>
      <c r="C139" s="133" t="s">
        <v>7</v>
      </c>
      <c r="D139" s="366" t="s">
        <v>7</v>
      </c>
      <c r="E139" s="366" t="s">
        <v>7</v>
      </c>
      <c r="F139" s="366" t="s">
        <v>7</v>
      </c>
      <c r="G139" s="366" t="s">
        <v>7</v>
      </c>
      <c r="H139" s="366" t="s">
        <v>7</v>
      </c>
      <c r="I139" s="366" t="s">
        <v>7</v>
      </c>
      <c r="J139" s="366" t="s">
        <v>7</v>
      </c>
      <c r="K139" s="366" t="s">
        <v>7</v>
      </c>
      <c r="L139" s="366" t="s">
        <v>7</v>
      </c>
      <c r="M139" s="366" t="s">
        <v>7</v>
      </c>
      <c r="N139" s="366" t="s">
        <v>7</v>
      </c>
      <c r="O139" s="366" t="s">
        <v>7</v>
      </c>
      <c r="P139" s="366" t="s">
        <v>7</v>
      </c>
      <c r="Q139" s="366" t="s">
        <v>7</v>
      </c>
      <c r="R139" s="366" t="s">
        <v>7</v>
      </c>
      <c r="S139" s="366" t="s">
        <v>7</v>
      </c>
      <c r="T139" s="366" t="s">
        <v>7</v>
      </c>
      <c r="U139" s="366" t="s">
        <v>7</v>
      </c>
      <c r="V139" s="366" t="s">
        <v>7</v>
      </c>
      <c r="W139" s="366" t="s">
        <v>7</v>
      </c>
      <c r="X139" s="366" t="s">
        <v>7</v>
      </c>
      <c r="Y139" s="366" t="s">
        <v>7</v>
      </c>
      <c r="Z139" s="366" t="s">
        <v>7</v>
      </c>
      <c r="AA139" s="366" t="s">
        <v>7</v>
      </c>
      <c r="AB139" s="366" t="s">
        <v>7</v>
      </c>
      <c r="AC139" s="366" t="s">
        <v>7</v>
      </c>
      <c r="AD139" s="366" t="s">
        <v>7</v>
      </c>
      <c r="AE139" s="366" t="s">
        <v>7</v>
      </c>
      <c r="AF139" s="366" t="s">
        <v>7</v>
      </c>
      <c r="AG139" s="366" t="s">
        <v>7</v>
      </c>
      <c r="AH139" s="366" t="s">
        <v>7</v>
      </c>
      <c r="AI139" s="366" t="s">
        <v>7</v>
      </c>
      <c r="AJ139" s="366" t="s">
        <v>7</v>
      </c>
      <c r="AK139" s="366" t="s">
        <v>7</v>
      </c>
      <c r="AL139" s="366" t="s">
        <v>7</v>
      </c>
      <c r="AM139" s="366" t="s">
        <v>7</v>
      </c>
      <c r="AN139" s="366" t="s">
        <v>7</v>
      </c>
      <c r="AO139" s="366" t="s">
        <v>7</v>
      </c>
      <c r="AP139" s="366" t="s">
        <v>7</v>
      </c>
      <c r="AQ139" s="366" t="s">
        <v>7</v>
      </c>
      <c r="AR139" s="366" t="s">
        <v>7</v>
      </c>
      <c r="AS139" s="366" t="s">
        <v>7</v>
      </c>
      <c r="AT139" s="366" t="s">
        <v>7</v>
      </c>
      <c r="AU139" s="366" t="s">
        <v>7</v>
      </c>
      <c r="AV139" s="366" t="s">
        <v>7</v>
      </c>
      <c r="AW139" s="366" t="s">
        <v>7</v>
      </c>
      <c r="AX139" s="366" t="s">
        <v>7</v>
      </c>
      <c r="AY139" s="366" t="s">
        <v>7</v>
      </c>
      <c r="AZ139" s="366" t="s">
        <v>7</v>
      </c>
      <c r="BA139" s="366" t="s">
        <v>7</v>
      </c>
      <c r="BB139" s="366" t="s">
        <v>7</v>
      </c>
      <c r="BC139" s="366" t="s">
        <v>7</v>
      </c>
      <c r="BD139" s="366" t="s">
        <v>7</v>
      </c>
      <c r="BE139" s="366" t="s">
        <v>7</v>
      </c>
      <c r="BF139" s="366" t="s">
        <v>7</v>
      </c>
      <c r="BG139" s="366" t="s">
        <v>7</v>
      </c>
      <c r="BH139" s="366" t="s">
        <v>7</v>
      </c>
      <c r="BI139" s="366" t="s">
        <v>7</v>
      </c>
      <c r="BJ139" s="366" t="s">
        <v>7</v>
      </c>
      <c r="BK139" s="91" t="s">
        <v>7</v>
      </c>
      <c r="BL139" s="121">
        <f t="shared" si="22"/>
        <v>134</v>
      </c>
      <c r="BM139" s="208" t="str">
        <f t="shared" ca="1" si="19"/>
        <v>x</v>
      </c>
      <c r="BO139" s="282" t="str">
        <f>'Task PV @ PT'!D139</f>
        <v>x</v>
      </c>
      <c r="BP139" s="282" t="str">
        <f t="shared" si="17"/>
        <v>x</v>
      </c>
      <c r="BQ139" s="283" t="str">
        <f t="shared" ca="1" si="18"/>
        <v>x</v>
      </c>
      <c r="BR139" s="278" t="str">
        <f t="shared" si="16"/>
        <v>x</v>
      </c>
      <c r="BS139" s="278" t="str">
        <f t="shared" ca="1" si="20"/>
        <v>x</v>
      </c>
      <c r="BT139" s="278" t="str">
        <f t="shared" si="21"/>
        <v>x</v>
      </c>
    </row>
    <row r="140" spans="1:72" ht="13.5" thickBot="1" x14ac:dyDescent="0.25">
      <c r="A140" s="100" t="str">
        <f>'Task PV @ PT'!A140</f>
        <v>Task Identifier</v>
      </c>
      <c r="B140" s="128" t="s">
        <v>7</v>
      </c>
      <c r="C140" s="133" t="s">
        <v>7</v>
      </c>
      <c r="D140" s="366" t="s">
        <v>7</v>
      </c>
      <c r="E140" s="366" t="s">
        <v>7</v>
      </c>
      <c r="F140" s="366" t="s">
        <v>7</v>
      </c>
      <c r="G140" s="366" t="s">
        <v>7</v>
      </c>
      <c r="H140" s="366" t="s">
        <v>7</v>
      </c>
      <c r="I140" s="366" t="s">
        <v>7</v>
      </c>
      <c r="J140" s="366" t="s">
        <v>7</v>
      </c>
      <c r="K140" s="366" t="s">
        <v>7</v>
      </c>
      <c r="L140" s="366" t="s">
        <v>7</v>
      </c>
      <c r="M140" s="366" t="s">
        <v>7</v>
      </c>
      <c r="N140" s="366" t="s">
        <v>7</v>
      </c>
      <c r="O140" s="366" t="s">
        <v>7</v>
      </c>
      <c r="P140" s="366" t="s">
        <v>7</v>
      </c>
      <c r="Q140" s="366" t="s">
        <v>7</v>
      </c>
      <c r="R140" s="366" t="s">
        <v>7</v>
      </c>
      <c r="S140" s="366" t="s">
        <v>7</v>
      </c>
      <c r="T140" s="366" t="s">
        <v>7</v>
      </c>
      <c r="U140" s="366" t="s">
        <v>7</v>
      </c>
      <c r="V140" s="366" t="s">
        <v>7</v>
      </c>
      <c r="W140" s="366" t="s">
        <v>7</v>
      </c>
      <c r="X140" s="366" t="s">
        <v>7</v>
      </c>
      <c r="Y140" s="366" t="s">
        <v>7</v>
      </c>
      <c r="Z140" s="366" t="s">
        <v>7</v>
      </c>
      <c r="AA140" s="366" t="s">
        <v>7</v>
      </c>
      <c r="AB140" s="366" t="s">
        <v>7</v>
      </c>
      <c r="AC140" s="366" t="s">
        <v>7</v>
      </c>
      <c r="AD140" s="366" t="s">
        <v>7</v>
      </c>
      <c r="AE140" s="366" t="s">
        <v>7</v>
      </c>
      <c r="AF140" s="366" t="s">
        <v>7</v>
      </c>
      <c r="AG140" s="366" t="s">
        <v>7</v>
      </c>
      <c r="AH140" s="366" t="s">
        <v>7</v>
      </c>
      <c r="AI140" s="366" t="s">
        <v>7</v>
      </c>
      <c r="AJ140" s="366" t="s">
        <v>7</v>
      </c>
      <c r="AK140" s="366" t="s">
        <v>7</v>
      </c>
      <c r="AL140" s="366" t="s">
        <v>7</v>
      </c>
      <c r="AM140" s="366" t="s">
        <v>7</v>
      </c>
      <c r="AN140" s="366" t="s">
        <v>7</v>
      </c>
      <c r="AO140" s="366" t="s">
        <v>7</v>
      </c>
      <c r="AP140" s="366" t="s">
        <v>7</v>
      </c>
      <c r="AQ140" s="366" t="s">
        <v>7</v>
      </c>
      <c r="AR140" s="366" t="s">
        <v>7</v>
      </c>
      <c r="AS140" s="366" t="s">
        <v>7</v>
      </c>
      <c r="AT140" s="366" t="s">
        <v>7</v>
      </c>
      <c r="AU140" s="366" t="s">
        <v>7</v>
      </c>
      <c r="AV140" s="366" t="s">
        <v>7</v>
      </c>
      <c r="AW140" s="366" t="s">
        <v>7</v>
      </c>
      <c r="AX140" s="366" t="s">
        <v>7</v>
      </c>
      <c r="AY140" s="366" t="s">
        <v>7</v>
      </c>
      <c r="AZ140" s="366" t="s">
        <v>7</v>
      </c>
      <c r="BA140" s="366" t="s">
        <v>7</v>
      </c>
      <c r="BB140" s="366" t="s">
        <v>7</v>
      </c>
      <c r="BC140" s="366" t="s">
        <v>7</v>
      </c>
      <c r="BD140" s="366" t="s">
        <v>7</v>
      </c>
      <c r="BE140" s="366" t="s">
        <v>7</v>
      </c>
      <c r="BF140" s="366" t="s">
        <v>7</v>
      </c>
      <c r="BG140" s="366" t="s">
        <v>7</v>
      </c>
      <c r="BH140" s="366" t="s">
        <v>7</v>
      </c>
      <c r="BI140" s="366" t="s">
        <v>7</v>
      </c>
      <c r="BJ140" s="366" t="s">
        <v>7</v>
      </c>
      <c r="BK140" s="91" t="s">
        <v>7</v>
      </c>
      <c r="BL140" s="121">
        <f t="shared" si="22"/>
        <v>135</v>
      </c>
      <c r="BM140" s="208" t="str">
        <f t="shared" ca="1" si="19"/>
        <v>x</v>
      </c>
      <c r="BO140" s="282" t="str">
        <f>'Task PV @ PT'!D140</f>
        <v>x</v>
      </c>
      <c r="BP140" s="282" t="str">
        <f t="shared" si="17"/>
        <v>x</v>
      </c>
      <c r="BQ140" s="283" t="str">
        <f t="shared" ca="1" si="18"/>
        <v>x</v>
      </c>
      <c r="BR140" s="278" t="str">
        <f t="shared" si="16"/>
        <v>x</v>
      </c>
      <c r="BS140" s="278" t="str">
        <f t="shared" ca="1" si="20"/>
        <v>x</v>
      </c>
      <c r="BT140" s="278" t="str">
        <f t="shared" si="21"/>
        <v>x</v>
      </c>
    </row>
    <row r="141" spans="1:72" ht="13.5" thickBot="1" x14ac:dyDescent="0.25">
      <c r="A141" s="100" t="str">
        <f>'Task PV @ PT'!A141</f>
        <v>Task Identifier</v>
      </c>
      <c r="B141" s="128" t="s">
        <v>7</v>
      </c>
      <c r="C141" s="133" t="s">
        <v>7</v>
      </c>
      <c r="D141" s="366" t="s">
        <v>7</v>
      </c>
      <c r="E141" s="366" t="s">
        <v>7</v>
      </c>
      <c r="F141" s="366" t="s">
        <v>7</v>
      </c>
      <c r="G141" s="366" t="s">
        <v>7</v>
      </c>
      <c r="H141" s="366" t="s">
        <v>7</v>
      </c>
      <c r="I141" s="366" t="s">
        <v>7</v>
      </c>
      <c r="J141" s="366" t="s">
        <v>7</v>
      </c>
      <c r="K141" s="366" t="s">
        <v>7</v>
      </c>
      <c r="L141" s="366" t="s">
        <v>7</v>
      </c>
      <c r="M141" s="366" t="s">
        <v>7</v>
      </c>
      <c r="N141" s="366" t="s">
        <v>7</v>
      </c>
      <c r="O141" s="366" t="s">
        <v>7</v>
      </c>
      <c r="P141" s="366" t="s">
        <v>7</v>
      </c>
      <c r="Q141" s="366" t="s">
        <v>7</v>
      </c>
      <c r="R141" s="366" t="s">
        <v>7</v>
      </c>
      <c r="S141" s="366" t="s">
        <v>7</v>
      </c>
      <c r="T141" s="366" t="s">
        <v>7</v>
      </c>
      <c r="U141" s="366" t="s">
        <v>7</v>
      </c>
      <c r="V141" s="366" t="s">
        <v>7</v>
      </c>
      <c r="W141" s="366" t="s">
        <v>7</v>
      </c>
      <c r="X141" s="366" t="s">
        <v>7</v>
      </c>
      <c r="Y141" s="366" t="s">
        <v>7</v>
      </c>
      <c r="Z141" s="366" t="s">
        <v>7</v>
      </c>
      <c r="AA141" s="366" t="s">
        <v>7</v>
      </c>
      <c r="AB141" s="366" t="s">
        <v>7</v>
      </c>
      <c r="AC141" s="366" t="s">
        <v>7</v>
      </c>
      <c r="AD141" s="366" t="s">
        <v>7</v>
      </c>
      <c r="AE141" s="366" t="s">
        <v>7</v>
      </c>
      <c r="AF141" s="366" t="s">
        <v>7</v>
      </c>
      <c r="AG141" s="366" t="s">
        <v>7</v>
      </c>
      <c r="AH141" s="366" t="s">
        <v>7</v>
      </c>
      <c r="AI141" s="366" t="s">
        <v>7</v>
      </c>
      <c r="AJ141" s="366" t="s">
        <v>7</v>
      </c>
      <c r="AK141" s="366" t="s">
        <v>7</v>
      </c>
      <c r="AL141" s="366" t="s">
        <v>7</v>
      </c>
      <c r="AM141" s="366" t="s">
        <v>7</v>
      </c>
      <c r="AN141" s="366" t="s">
        <v>7</v>
      </c>
      <c r="AO141" s="366" t="s">
        <v>7</v>
      </c>
      <c r="AP141" s="366" t="s">
        <v>7</v>
      </c>
      <c r="AQ141" s="366" t="s">
        <v>7</v>
      </c>
      <c r="AR141" s="366" t="s">
        <v>7</v>
      </c>
      <c r="AS141" s="366" t="s">
        <v>7</v>
      </c>
      <c r="AT141" s="366" t="s">
        <v>7</v>
      </c>
      <c r="AU141" s="366" t="s">
        <v>7</v>
      </c>
      <c r="AV141" s="366" t="s">
        <v>7</v>
      </c>
      <c r="AW141" s="366" t="s">
        <v>7</v>
      </c>
      <c r="AX141" s="366" t="s">
        <v>7</v>
      </c>
      <c r="AY141" s="366" t="s">
        <v>7</v>
      </c>
      <c r="AZ141" s="366" t="s">
        <v>7</v>
      </c>
      <c r="BA141" s="366" t="s">
        <v>7</v>
      </c>
      <c r="BB141" s="366" t="s">
        <v>7</v>
      </c>
      <c r="BC141" s="366" t="s">
        <v>7</v>
      </c>
      <c r="BD141" s="366" t="s">
        <v>7</v>
      </c>
      <c r="BE141" s="366" t="s">
        <v>7</v>
      </c>
      <c r="BF141" s="366" t="s">
        <v>7</v>
      </c>
      <c r="BG141" s="366" t="s">
        <v>7</v>
      </c>
      <c r="BH141" s="366" t="s">
        <v>7</v>
      </c>
      <c r="BI141" s="366" t="s">
        <v>7</v>
      </c>
      <c r="BJ141" s="366" t="s">
        <v>7</v>
      </c>
      <c r="BK141" s="91" t="s">
        <v>7</v>
      </c>
      <c r="BL141" s="121">
        <f t="shared" si="22"/>
        <v>136</v>
      </c>
      <c r="BM141" s="208" t="str">
        <f t="shared" ca="1" si="19"/>
        <v>x</v>
      </c>
      <c r="BO141" s="282" t="str">
        <f>'Task PV @ PT'!D141</f>
        <v>x</v>
      </c>
      <c r="BP141" s="282" t="str">
        <f t="shared" si="17"/>
        <v>x</v>
      </c>
      <c r="BQ141" s="283" t="str">
        <f t="shared" ca="1" si="18"/>
        <v>x</v>
      </c>
      <c r="BR141" s="278" t="str">
        <f t="shared" si="16"/>
        <v>x</v>
      </c>
      <c r="BS141" s="278" t="str">
        <f t="shared" ca="1" si="20"/>
        <v>x</v>
      </c>
      <c r="BT141" s="278" t="str">
        <f t="shared" si="21"/>
        <v>x</v>
      </c>
    </row>
    <row r="142" spans="1:72" ht="13.5" thickBot="1" x14ac:dyDescent="0.25">
      <c r="A142" s="100" t="str">
        <f>'Task PV @ PT'!A142</f>
        <v>Task Identifier</v>
      </c>
      <c r="B142" s="128" t="s">
        <v>7</v>
      </c>
      <c r="C142" s="133" t="s">
        <v>7</v>
      </c>
      <c r="D142" s="366" t="s">
        <v>7</v>
      </c>
      <c r="E142" s="366" t="s">
        <v>7</v>
      </c>
      <c r="F142" s="366" t="s">
        <v>7</v>
      </c>
      <c r="G142" s="366" t="s">
        <v>7</v>
      </c>
      <c r="H142" s="366" t="s">
        <v>7</v>
      </c>
      <c r="I142" s="366" t="s">
        <v>7</v>
      </c>
      <c r="J142" s="366" t="s">
        <v>7</v>
      </c>
      <c r="K142" s="366" t="s">
        <v>7</v>
      </c>
      <c r="L142" s="366" t="s">
        <v>7</v>
      </c>
      <c r="M142" s="366" t="s">
        <v>7</v>
      </c>
      <c r="N142" s="366" t="s">
        <v>7</v>
      </c>
      <c r="O142" s="366" t="s">
        <v>7</v>
      </c>
      <c r="P142" s="366" t="s">
        <v>7</v>
      </c>
      <c r="Q142" s="366" t="s">
        <v>7</v>
      </c>
      <c r="R142" s="366" t="s">
        <v>7</v>
      </c>
      <c r="S142" s="366" t="s">
        <v>7</v>
      </c>
      <c r="T142" s="366" t="s">
        <v>7</v>
      </c>
      <c r="U142" s="366" t="s">
        <v>7</v>
      </c>
      <c r="V142" s="366" t="s">
        <v>7</v>
      </c>
      <c r="W142" s="366" t="s">
        <v>7</v>
      </c>
      <c r="X142" s="366" t="s">
        <v>7</v>
      </c>
      <c r="Y142" s="366" t="s">
        <v>7</v>
      </c>
      <c r="Z142" s="366" t="s">
        <v>7</v>
      </c>
      <c r="AA142" s="366" t="s">
        <v>7</v>
      </c>
      <c r="AB142" s="366" t="s">
        <v>7</v>
      </c>
      <c r="AC142" s="366" t="s">
        <v>7</v>
      </c>
      <c r="AD142" s="366" t="s">
        <v>7</v>
      </c>
      <c r="AE142" s="366" t="s">
        <v>7</v>
      </c>
      <c r="AF142" s="366" t="s">
        <v>7</v>
      </c>
      <c r="AG142" s="366" t="s">
        <v>7</v>
      </c>
      <c r="AH142" s="366" t="s">
        <v>7</v>
      </c>
      <c r="AI142" s="366" t="s">
        <v>7</v>
      </c>
      <c r="AJ142" s="366" t="s">
        <v>7</v>
      </c>
      <c r="AK142" s="366" t="s">
        <v>7</v>
      </c>
      <c r="AL142" s="366" t="s">
        <v>7</v>
      </c>
      <c r="AM142" s="366" t="s">
        <v>7</v>
      </c>
      <c r="AN142" s="366" t="s">
        <v>7</v>
      </c>
      <c r="AO142" s="366" t="s">
        <v>7</v>
      </c>
      <c r="AP142" s="366" t="s">
        <v>7</v>
      </c>
      <c r="AQ142" s="366" t="s">
        <v>7</v>
      </c>
      <c r="AR142" s="366" t="s">
        <v>7</v>
      </c>
      <c r="AS142" s="366" t="s">
        <v>7</v>
      </c>
      <c r="AT142" s="366" t="s">
        <v>7</v>
      </c>
      <c r="AU142" s="366" t="s">
        <v>7</v>
      </c>
      <c r="AV142" s="366" t="s">
        <v>7</v>
      </c>
      <c r="AW142" s="366" t="s">
        <v>7</v>
      </c>
      <c r="AX142" s="366" t="s">
        <v>7</v>
      </c>
      <c r="AY142" s="366" t="s">
        <v>7</v>
      </c>
      <c r="AZ142" s="366" t="s">
        <v>7</v>
      </c>
      <c r="BA142" s="366" t="s">
        <v>7</v>
      </c>
      <c r="BB142" s="366" t="s">
        <v>7</v>
      </c>
      <c r="BC142" s="366" t="s">
        <v>7</v>
      </c>
      <c r="BD142" s="366" t="s">
        <v>7</v>
      </c>
      <c r="BE142" s="366" t="s">
        <v>7</v>
      </c>
      <c r="BF142" s="366" t="s">
        <v>7</v>
      </c>
      <c r="BG142" s="366" t="s">
        <v>7</v>
      </c>
      <c r="BH142" s="366" t="s">
        <v>7</v>
      </c>
      <c r="BI142" s="366" t="s">
        <v>7</v>
      </c>
      <c r="BJ142" s="366" t="s">
        <v>7</v>
      </c>
      <c r="BK142" s="91" t="s">
        <v>7</v>
      </c>
      <c r="BL142" s="121">
        <f t="shared" si="22"/>
        <v>137</v>
      </c>
      <c r="BM142" s="208" t="str">
        <f t="shared" ca="1" si="19"/>
        <v>x</v>
      </c>
      <c r="BO142" s="282" t="str">
        <f>'Task PV @ PT'!D142</f>
        <v>x</v>
      </c>
      <c r="BP142" s="282" t="str">
        <f t="shared" si="17"/>
        <v>x</v>
      </c>
      <c r="BQ142" s="283" t="str">
        <f t="shared" ca="1" si="18"/>
        <v>x</v>
      </c>
      <c r="BR142" s="278" t="str">
        <f t="shared" si="16"/>
        <v>x</v>
      </c>
      <c r="BS142" s="278" t="str">
        <f t="shared" ca="1" si="20"/>
        <v>x</v>
      </c>
      <c r="BT142" s="278" t="str">
        <f t="shared" si="21"/>
        <v>x</v>
      </c>
    </row>
    <row r="143" spans="1:72" ht="13.5" thickBot="1" x14ac:dyDescent="0.25">
      <c r="A143" s="100" t="str">
        <f>'Task PV @ PT'!A143</f>
        <v>Task Identifier</v>
      </c>
      <c r="B143" s="128" t="s">
        <v>7</v>
      </c>
      <c r="C143" s="133" t="s">
        <v>7</v>
      </c>
      <c r="D143" s="366" t="s">
        <v>7</v>
      </c>
      <c r="E143" s="366" t="s">
        <v>7</v>
      </c>
      <c r="F143" s="366" t="s">
        <v>7</v>
      </c>
      <c r="G143" s="366" t="s">
        <v>7</v>
      </c>
      <c r="H143" s="366" t="s">
        <v>7</v>
      </c>
      <c r="I143" s="366" t="s">
        <v>7</v>
      </c>
      <c r="J143" s="366" t="s">
        <v>7</v>
      </c>
      <c r="K143" s="366" t="s">
        <v>7</v>
      </c>
      <c r="L143" s="366" t="s">
        <v>7</v>
      </c>
      <c r="M143" s="366" t="s">
        <v>7</v>
      </c>
      <c r="N143" s="366" t="s">
        <v>7</v>
      </c>
      <c r="O143" s="366" t="s">
        <v>7</v>
      </c>
      <c r="P143" s="366" t="s">
        <v>7</v>
      </c>
      <c r="Q143" s="366" t="s">
        <v>7</v>
      </c>
      <c r="R143" s="366" t="s">
        <v>7</v>
      </c>
      <c r="S143" s="366" t="s">
        <v>7</v>
      </c>
      <c r="T143" s="366" t="s">
        <v>7</v>
      </c>
      <c r="U143" s="366" t="s">
        <v>7</v>
      </c>
      <c r="V143" s="366" t="s">
        <v>7</v>
      </c>
      <c r="W143" s="366" t="s">
        <v>7</v>
      </c>
      <c r="X143" s="366" t="s">
        <v>7</v>
      </c>
      <c r="Y143" s="366" t="s">
        <v>7</v>
      </c>
      <c r="Z143" s="366" t="s">
        <v>7</v>
      </c>
      <c r="AA143" s="366" t="s">
        <v>7</v>
      </c>
      <c r="AB143" s="366" t="s">
        <v>7</v>
      </c>
      <c r="AC143" s="366" t="s">
        <v>7</v>
      </c>
      <c r="AD143" s="366" t="s">
        <v>7</v>
      </c>
      <c r="AE143" s="366" t="s">
        <v>7</v>
      </c>
      <c r="AF143" s="366" t="s">
        <v>7</v>
      </c>
      <c r="AG143" s="366" t="s">
        <v>7</v>
      </c>
      <c r="AH143" s="366" t="s">
        <v>7</v>
      </c>
      <c r="AI143" s="366" t="s">
        <v>7</v>
      </c>
      <c r="AJ143" s="366" t="s">
        <v>7</v>
      </c>
      <c r="AK143" s="366" t="s">
        <v>7</v>
      </c>
      <c r="AL143" s="366" t="s">
        <v>7</v>
      </c>
      <c r="AM143" s="366" t="s">
        <v>7</v>
      </c>
      <c r="AN143" s="366" t="s">
        <v>7</v>
      </c>
      <c r="AO143" s="366" t="s">
        <v>7</v>
      </c>
      <c r="AP143" s="366" t="s">
        <v>7</v>
      </c>
      <c r="AQ143" s="366" t="s">
        <v>7</v>
      </c>
      <c r="AR143" s="366" t="s">
        <v>7</v>
      </c>
      <c r="AS143" s="366" t="s">
        <v>7</v>
      </c>
      <c r="AT143" s="366" t="s">
        <v>7</v>
      </c>
      <c r="AU143" s="366" t="s">
        <v>7</v>
      </c>
      <c r="AV143" s="366" t="s">
        <v>7</v>
      </c>
      <c r="AW143" s="366" t="s">
        <v>7</v>
      </c>
      <c r="AX143" s="366" t="s">
        <v>7</v>
      </c>
      <c r="AY143" s="366" t="s">
        <v>7</v>
      </c>
      <c r="AZ143" s="366" t="s">
        <v>7</v>
      </c>
      <c r="BA143" s="366" t="s">
        <v>7</v>
      </c>
      <c r="BB143" s="366" t="s">
        <v>7</v>
      </c>
      <c r="BC143" s="366" t="s">
        <v>7</v>
      </c>
      <c r="BD143" s="366" t="s">
        <v>7</v>
      </c>
      <c r="BE143" s="366" t="s">
        <v>7</v>
      </c>
      <c r="BF143" s="366" t="s">
        <v>7</v>
      </c>
      <c r="BG143" s="366" t="s">
        <v>7</v>
      </c>
      <c r="BH143" s="366" t="s">
        <v>7</v>
      </c>
      <c r="BI143" s="366" t="s">
        <v>7</v>
      </c>
      <c r="BJ143" s="366" t="s">
        <v>7</v>
      </c>
      <c r="BK143" s="91" t="s">
        <v>7</v>
      </c>
      <c r="BL143" s="121">
        <f t="shared" si="22"/>
        <v>138</v>
      </c>
      <c r="BM143" s="208" t="str">
        <f t="shared" ca="1" si="19"/>
        <v>x</v>
      </c>
      <c r="BO143" s="282" t="str">
        <f>'Task PV @ PT'!D143</f>
        <v>x</v>
      </c>
      <c r="BP143" s="282" t="str">
        <f t="shared" si="17"/>
        <v>x</v>
      </c>
      <c r="BQ143" s="283" t="str">
        <f t="shared" ca="1" si="18"/>
        <v>x</v>
      </c>
      <c r="BR143" s="278" t="str">
        <f t="shared" ref="BR143:BR201" si="23">IF(COUNT(D143:BK143) = 0, "x", COUNT(D143:BK143) - COUNTIF(D143:BK143,MAX(D143:BK143)) + 1)</f>
        <v>x</v>
      </c>
      <c r="BS143" s="278" t="str">
        <f t="shared" ca="1" si="20"/>
        <v>x</v>
      </c>
      <c r="BT143" s="278" t="str">
        <f t="shared" si="21"/>
        <v>x</v>
      </c>
    </row>
    <row r="144" spans="1:72" ht="13.5" thickBot="1" x14ac:dyDescent="0.25">
      <c r="A144" s="100" t="str">
        <f>'Task PV @ PT'!A144</f>
        <v>Task Identifier</v>
      </c>
      <c r="B144" s="128" t="s">
        <v>7</v>
      </c>
      <c r="C144" s="133" t="s">
        <v>7</v>
      </c>
      <c r="D144" s="366" t="s">
        <v>7</v>
      </c>
      <c r="E144" s="366" t="s">
        <v>7</v>
      </c>
      <c r="F144" s="366" t="s">
        <v>7</v>
      </c>
      <c r="G144" s="366" t="s">
        <v>7</v>
      </c>
      <c r="H144" s="366" t="s">
        <v>7</v>
      </c>
      <c r="I144" s="366" t="s">
        <v>7</v>
      </c>
      <c r="J144" s="366" t="s">
        <v>7</v>
      </c>
      <c r="K144" s="366" t="s">
        <v>7</v>
      </c>
      <c r="L144" s="366" t="s">
        <v>7</v>
      </c>
      <c r="M144" s="366" t="s">
        <v>7</v>
      </c>
      <c r="N144" s="366" t="s">
        <v>7</v>
      </c>
      <c r="O144" s="366" t="s">
        <v>7</v>
      </c>
      <c r="P144" s="366" t="s">
        <v>7</v>
      </c>
      <c r="Q144" s="366" t="s">
        <v>7</v>
      </c>
      <c r="R144" s="366" t="s">
        <v>7</v>
      </c>
      <c r="S144" s="366" t="s">
        <v>7</v>
      </c>
      <c r="T144" s="366" t="s">
        <v>7</v>
      </c>
      <c r="U144" s="366" t="s">
        <v>7</v>
      </c>
      <c r="V144" s="366" t="s">
        <v>7</v>
      </c>
      <c r="W144" s="366" t="s">
        <v>7</v>
      </c>
      <c r="X144" s="366" t="s">
        <v>7</v>
      </c>
      <c r="Y144" s="366" t="s">
        <v>7</v>
      </c>
      <c r="Z144" s="366" t="s">
        <v>7</v>
      </c>
      <c r="AA144" s="366" t="s">
        <v>7</v>
      </c>
      <c r="AB144" s="366" t="s">
        <v>7</v>
      </c>
      <c r="AC144" s="366" t="s">
        <v>7</v>
      </c>
      <c r="AD144" s="366" t="s">
        <v>7</v>
      </c>
      <c r="AE144" s="366" t="s">
        <v>7</v>
      </c>
      <c r="AF144" s="366" t="s">
        <v>7</v>
      </c>
      <c r="AG144" s="366" t="s">
        <v>7</v>
      </c>
      <c r="AH144" s="366" t="s">
        <v>7</v>
      </c>
      <c r="AI144" s="366" t="s">
        <v>7</v>
      </c>
      <c r="AJ144" s="366" t="s">
        <v>7</v>
      </c>
      <c r="AK144" s="366" t="s">
        <v>7</v>
      </c>
      <c r="AL144" s="366" t="s">
        <v>7</v>
      </c>
      <c r="AM144" s="366" t="s">
        <v>7</v>
      </c>
      <c r="AN144" s="366" t="s">
        <v>7</v>
      </c>
      <c r="AO144" s="366" t="s">
        <v>7</v>
      </c>
      <c r="AP144" s="366" t="s">
        <v>7</v>
      </c>
      <c r="AQ144" s="366" t="s">
        <v>7</v>
      </c>
      <c r="AR144" s="366" t="s">
        <v>7</v>
      </c>
      <c r="AS144" s="366" t="s">
        <v>7</v>
      </c>
      <c r="AT144" s="366" t="s">
        <v>7</v>
      </c>
      <c r="AU144" s="366" t="s">
        <v>7</v>
      </c>
      <c r="AV144" s="366" t="s">
        <v>7</v>
      </c>
      <c r="AW144" s="366" t="s">
        <v>7</v>
      </c>
      <c r="AX144" s="366" t="s">
        <v>7</v>
      </c>
      <c r="AY144" s="366" t="s">
        <v>7</v>
      </c>
      <c r="AZ144" s="366" t="s">
        <v>7</v>
      </c>
      <c r="BA144" s="366" t="s">
        <v>7</v>
      </c>
      <c r="BB144" s="366" t="s">
        <v>7</v>
      </c>
      <c r="BC144" s="366" t="s">
        <v>7</v>
      </c>
      <c r="BD144" s="366" t="s">
        <v>7</v>
      </c>
      <c r="BE144" s="366" t="s">
        <v>7</v>
      </c>
      <c r="BF144" s="366" t="s">
        <v>7</v>
      </c>
      <c r="BG144" s="366" t="s">
        <v>7</v>
      </c>
      <c r="BH144" s="366" t="s">
        <v>7</v>
      </c>
      <c r="BI144" s="366" t="s">
        <v>7</v>
      </c>
      <c r="BJ144" s="366" t="s">
        <v>7</v>
      </c>
      <c r="BK144" s="91" t="s">
        <v>7</v>
      </c>
      <c r="BL144" s="121">
        <f t="shared" si="22"/>
        <v>139</v>
      </c>
      <c r="BM144" s="208" t="str">
        <f t="shared" ca="1" si="19"/>
        <v>x</v>
      </c>
      <c r="BO144" s="282" t="str">
        <f>'Task PV @ PT'!D144</f>
        <v>x</v>
      </c>
      <c r="BP144" s="282" t="str">
        <f t="shared" si="17"/>
        <v>x</v>
      </c>
      <c r="BQ144" s="283" t="str">
        <f t="shared" ca="1" si="18"/>
        <v>x</v>
      </c>
      <c r="BR144" s="278" t="str">
        <f t="shared" si="23"/>
        <v>x</v>
      </c>
      <c r="BS144" s="278" t="str">
        <f t="shared" ca="1" si="20"/>
        <v>x</v>
      </c>
      <c r="BT144" s="278" t="str">
        <f t="shared" si="21"/>
        <v>x</v>
      </c>
    </row>
    <row r="145" spans="1:72" ht="13.5" thickBot="1" x14ac:dyDescent="0.25">
      <c r="A145" s="100" t="str">
        <f>'Task PV @ PT'!A145</f>
        <v>Task Identifier</v>
      </c>
      <c r="B145" s="128" t="s">
        <v>7</v>
      </c>
      <c r="C145" s="133" t="s">
        <v>7</v>
      </c>
      <c r="D145" s="366" t="s">
        <v>7</v>
      </c>
      <c r="E145" s="366" t="s">
        <v>7</v>
      </c>
      <c r="F145" s="366" t="s">
        <v>7</v>
      </c>
      <c r="G145" s="366" t="s">
        <v>7</v>
      </c>
      <c r="H145" s="366" t="s">
        <v>7</v>
      </c>
      <c r="I145" s="366" t="s">
        <v>7</v>
      </c>
      <c r="J145" s="366" t="s">
        <v>7</v>
      </c>
      <c r="K145" s="366" t="s">
        <v>7</v>
      </c>
      <c r="L145" s="366" t="s">
        <v>7</v>
      </c>
      <c r="M145" s="366" t="s">
        <v>7</v>
      </c>
      <c r="N145" s="366" t="s">
        <v>7</v>
      </c>
      <c r="O145" s="366" t="s">
        <v>7</v>
      </c>
      <c r="P145" s="366" t="s">
        <v>7</v>
      </c>
      <c r="Q145" s="366" t="s">
        <v>7</v>
      </c>
      <c r="R145" s="366" t="s">
        <v>7</v>
      </c>
      <c r="S145" s="366" t="s">
        <v>7</v>
      </c>
      <c r="T145" s="366" t="s">
        <v>7</v>
      </c>
      <c r="U145" s="366" t="s">
        <v>7</v>
      </c>
      <c r="V145" s="366" t="s">
        <v>7</v>
      </c>
      <c r="W145" s="366" t="s">
        <v>7</v>
      </c>
      <c r="X145" s="366" t="s">
        <v>7</v>
      </c>
      <c r="Y145" s="366" t="s">
        <v>7</v>
      </c>
      <c r="Z145" s="366" t="s">
        <v>7</v>
      </c>
      <c r="AA145" s="366" t="s">
        <v>7</v>
      </c>
      <c r="AB145" s="366" t="s">
        <v>7</v>
      </c>
      <c r="AC145" s="366" t="s">
        <v>7</v>
      </c>
      <c r="AD145" s="366" t="s">
        <v>7</v>
      </c>
      <c r="AE145" s="366" t="s">
        <v>7</v>
      </c>
      <c r="AF145" s="366" t="s">
        <v>7</v>
      </c>
      <c r="AG145" s="366" t="s">
        <v>7</v>
      </c>
      <c r="AH145" s="366" t="s">
        <v>7</v>
      </c>
      <c r="AI145" s="366" t="s">
        <v>7</v>
      </c>
      <c r="AJ145" s="366" t="s">
        <v>7</v>
      </c>
      <c r="AK145" s="366" t="s">
        <v>7</v>
      </c>
      <c r="AL145" s="366" t="s">
        <v>7</v>
      </c>
      <c r="AM145" s="366" t="s">
        <v>7</v>
      </c>
      <c r="AN145" s="366" t="s">
        <v>7</v>
      </c>
      <c r="AO145" s="366" t="s">
        <v>7</v>
      </c>
      <c r="AP145" s="366" t="s">
        <v>7</v>
      </c>
      <c r="AQ145" s="366" t="s">
        <v>7</v>
      </c>
      <c r="AR145" s="366" t="s">
        <v>7</v>
      </c>
      <c r="AS145" s="366" t="s">
        <v>7</v>
      </c>
      <c r="AT145" s="366" t="s">
        <v>7</v>
      </c>
      <c r="AU145" s="366" t="s">
        <v>7</v>
      </c>
      <c r="AV145" s="366" t="s">
        <v>7</v>
      </c>
      <c r="AW145" s="366" t="s">
        <v>7</v>
      </c>
      <c r="AX145" s="366" t="s">
        <v>7</v>
      </c>
      <c r="AY145" s="366" t="s">
        <v>7</v>
      </c>
      <c r="AZ145" s="366" t="s">
        <v>7</v>
      </c>
      <c r="BA145" s="366" t="s">
        <v>7</v>
      </c>
      <c r="BB145" s="366" t="s">
        <v>7</v>
      </c>
      <c r="BC145" s="366" t="s">
        <v>7</v>
      </c>
      <c r="BD145" s="366" t="s">
        <v>7</v>
      </c>
      <c r="BE145" s="366" t="s">
        <v>7</v>
      </c>
      <c r="BF145" s="366" t="s">
        <v>7</v>
      </c>
      <c r="BG145" s="366" t="s">
        <v>7</v>
      </c>
      <c r="BH145" s="366" t="s">
        <v>7</v>
      </c>
      <c r="BI145" s="366" t="s">
        <v>7</v>
      </c>
      <c r="BJ145" s="366" t="s">
        <v>7</v>
      </c>
      <c r="BK145" s="91" t="s">
        <v>7</v>
      </c>
      <c r="BL145" s="121">
        <f t="shared" si="22"/>
        <v>140</v>
      </c>
      <c r="BM145" s="208" t="str">
        <f t="shared" ca="1" si="19"/>
        <v>x</v>
      </c>
      <c r="BO145" s="282" t="str">
        <f>'Task PV @ PT'!D145</f>
        <v>x</v>
      </c>
      <c r="BP145" s="282" t="str">
        <f t="shared" si="17"/>
        <v>x</v>
      </c>
      <c r="BQ145" s="283" t="str">
        <f t="shared" ca="1" si="18"/>
        <v>x</v>
      </c>
      <c r="BR145" s="278" t="str">
        <f t="shared" si="23"/>
        <v>x</v>
      </c>
      <c r="BS145" s="278" t="str">
        <f t="shared" ca="1" si="20"/>
        <v>x</v>
      </c>
      <c r="BT145" s="278" t="str">
        <f t="shared" si="21"/>
        <v>x</v>
      </c>
    </row>
    <row r="146" spans="1:72" ht="13.5" thickBot="1" x14ac:dyDescent="0.25">
      <c r="A146" s="100" t="str">
        <f>'Task PV @ PT'!A146</f>
        <v>Task Identifier</v>
      </c>
      <c r="B146" s="128" t="s">
        <v>7</v>
      </c>
      <c r="C146" s="133" t="s">
        <v>7</v>
      </c>
      <c r="D146" s="366" t="s">
        <v>7</v>
      </c>
      <c r="E146" s="366" t="s">
        <v>7</v>
      </c>
      <c r="F146" s="366" t="s">
        <v>7</v>
      </c>
      <c r="G146" s="366" t="s">
        <v>7</v>
      </c>
      <c r="H146" s="366" t="s">
        <v>7</v>
      </c>
      <c r="I146" s="366" t="s">
        <v>7</v>
      </c>
      <c r="J146" s="366" t="s">
        <v>7</v>
      </c>
      <c r="K146" s="366" t="s">
        <v>7</v>
      </c>
      <c r="L146" s="366" t="s">
        <v>7</v>
      </c>
      <c r="M146" s="366" t="s">
        <v>7</v>
      </c>
      <c r="N146" s="366" t="s">
        <v>7</v>
      </c>
      <c r="O146" s="366" t="s">
        <v>7</v>
      </c>
      <c r="P146" s="366" t="s">
        <v>7</v>
      </c>
      <c r="Q146" s="366" t="s">
        <v>7</v>
      </c>
      <c r="R146" s="366" t="s">
        <v>7</v>
      </c>
      <c r="S146" s="366" t="s">
        <v>7</v>
      </c>
      <c r="T146" s="366" t="s">
        <v>7</v>
      </c>
      <c r="U146" s="366" t="s">
        <v>7</v>
      </c>
      <c r="V146" s="366" t="s">
        <v>7</v>
      </c>
      <c r="W146" s="366" t="s">
        <v>7</v>
      </c>
      <c r="X146" s="366" t="s">
        <v>7</v>
      </c>
      <c r="Y146" s="366" t="s">
        <v>7</v>
      </c>
      <c r="Z146" s="366" t="s">
        <v>7</v>
      </c>
      <c r="AA146" s="366" t="s">
        <v>7</v>
      </c>
      <c r="AB146" s="366" t="s">
        <v>7</v>
      </c>
      <c r="AC146" s="366" t="s">
        <v>7</v>
      </c>
      <c r="AD146" s="366" t="s">
        <v>7</v>
      </c>
      <c r="AE146" s="366" t="s">
        <v>7</v>
      </c>
      <c r="AF146" s="366" t="s">
        <v>7</v>
      </c>
      <c r="AG146" s="366" t="s">
        <v>7</v>
      </c>
      <c r="AH146" s="366" t="s">
        <v>7</v>
      </c>
      <c r="AI146" s="366" t="s">
        <v>7</v>
      </c>
      <c r="AJ146" s="366" t="s">
        <v>7</v>
      </c>
      <c r="AK146" s="366" t="s">
        <v>7</v>
      </c>
      <c r="AL146" s="366" t="s">
        <v>7</v>
      </c>
      <c r="AM146" s="366" t="s">
        <v>7</v>
      </c>
      <c r="AN146" s="366" t="s">
        <v>7</v>
      </c>
      <c r="AO146" s="366" t="s">
        <v>7</v>
      </c>
      <c r="AP146" s="366" t="s">
        <v>7</v>
      </c>
      <c r="AQ146" s="366" t="s">
        <v>7</v>
      </c>
      <c r="AR146" s="366" t="s">
        <v>7</v>
      </c>
      <c r="AS146" s="366" t="s">
        <v>7</v>
      </c>
      <c r="AT146" s="366" t="s">
        <v>7</v>
      </c>
      <c r="AU146" s="366" t="s">
        <v>7</v>
      </c>
      <c r="AV146" s="366" t="s">
        <v>7</v>
      </c>
      <c r="AW146" s="366" t="s">
        <v>7</v>
      </c>
      <c r="AX146" s="366" t="s">
        <v>7</v>
      </c>
      <c r="AY146" s="366" t="s">
        <v>7</v>
      </c>
      <c r="AZ146" s="366" t="s">
        <v>7</v>
      </c>
      <c r="BA146" s="366" t="s">
        <v>7</v>
      </c>
      <c r="BB146" s="366" t="s">
        <v>7</v>
      </c>
      <c r="BC146" s="366" t="s">
        <v>7</v>
      </c>
      <c r="BD146" s="366" t="s">
        <v>7</v>
      </c>
      <c r="BE146" s="366" t="s">
        <v>7</v>
      </c>
      <c r="BF146" s="366" t="s">
        <v>7</v>
      </c>
      <c r="BG146" s="366" t="s">
        <v>7</v>
      </c>
      <c r="BH146" s="366" t="s">
        <v>7</v>
      </c>
      <c r="BI146" s="366" t="s">
        <v>7</v>
      </c>
      <c r="BJ146" s="366" t="s">
        <v>7</v>
      </c>
      <c r="BK146" s="91" t="s">
        <v>7</v>
      </c>
      <c r="BL146" s="121">
        <f t="shared" si="22"/>
        <v>141</v>
      </c>
      <c r="BM146" s="208" t="str">
        <f t="shared" ca="1" si="19"/>
        <v>x</v>
      </c>
      <c r="BO146" s="282" t="str">
        <f>'Task PV @ PT'!D146</f>
        <v>x</v>
      </c>
      <c r="BP146" s="282" t="str">
        <f t="shared" si="17"/>
        <v>x</v>
      </c>
      <c r="BQ146" s="283" t="str">
        <f t="shared" ca="1" si="18"/>
        <v>x</v>
      </c>
      <c r="BR146" s="278" t="str">
        <f t="shared" si="23"/>
        <v>x</v>
      </c>
      <c r="BS146" s="278" t="str">
        <f t="shared" ca="1" si="20"/>
        <v>x</v>
      </c>
      <c r="BT146" s="278" t="str">
        <f t="shared" si="21"/>
        <v>x</v>
      </c>
    </row>
    <row r="147" spans="1:72" ht="13.5" thickBot="1" x14ac:dyDescent="0.25">
      <c r="A147" s="100" t="str">
        <f>'Task PV @ PT'!A147</f>
        <v>Task Identifier</v>
      </c>
      <c r="B147" s="128" t="s">
        <v>7</v>
      </c>
      <c r="C147" s="133" t="s">
        <v>7</v>
      </c>
      <c r="D147" s="366" t="s">
        <v>7</v>
      </c>
      <c r="E147" s="366" t="s">
        <v>7</v>
      </c>
      <c r="F147" s="366" t="s">
        <v>7</v>
      </c>
      <c r="G147" s="366" t="s">
        <v>7</v>
      </c>
      <c r="H147" s="366" t="s">
        <v>7</v>
      </c>
      <c r="I147" s="366" t="s">
        <v>7</v>
      </c>
      <c r="J147" s="366" t="s">
        <v>7</v>
      </c>
      <c r="K147" s="366" t="s">
        <v>7</v>
      </c>
      <c r="L147" s="366" t="s">
        <v>7</v>
      </c>
      <c r="M147" s="366" t="s">
        <v>7</v>
      </c>
      <c r="N147" s="366" t="s">
        <v>7</v>
      </c>
      <c r="O147" s="366" t="s">
        <v>7</v>
      </c>
      <c r="P147" s="366" t="s">
        <v>7</v>
      </c>
      <c r="Q147" s="366" t="s">
        <v>7</v>
      </c>
      <c r="R147" s="366" t="s">
        <v>7</v>
      </c>
      <c r="S147" s="366" t="s">
        <v>7</v>
      </c>
      <c r="T147" s="366" t="s">
        <v>7</v>
      </c>
      <c r="U147" s="366" t="s">
        <v>7</v>
      </c>
      <c r="V147" s="366" t="s">
        <v>7</v>
      </c>
      <c r="W147" s="366" t="s">
        <v>7</v>
      </c>
      <c r="X147" s="366" t="s">
        <v>7</v>
      </c>
      <c r="Y147" s="366" t="s">
        <v>7</v>
      </c>
      <c r="Z147" s="366" t="s">
        <v>7</v>
      </c>
      <c r="AA147" s="366" t="s">
        <v>7</v>
      </c>
      <c r="AB147" s="366" t="s">
        <v>7</v>
      </c>
      <c r="AC147" s="366" t="s">
        <v>7</v>
      </c>
      <c r="AD147" s="366" t="s">
        <v>7</v>
      </c>
      <c r="AE147" s="366" t="s">
        <v>7</v>
      </c>
      <c r="AF147" s="366" t="s">
        <v>7</v>
      </c>
      <c r="AG147" s="366" t="s">
        <v>7</v>
      </c>
      <c r="AH147" s="366" t="s">
        <v>7</v>
      </c>
      <c r="AI147" s="366" t="s">
        <v>7</v>
      </c>
      <c r="AJ147" s="366" t="s">
        <v>7</v>
      </c>
      <c r="AK147" s="366" t="s">
        <v>7</v>
      </c>
      <c r="AL147" s="366" t="s">
        <v>7</v>
      </c>
      <c r="AM147" s="366" t="s">
        <v>7</v>
      </c>
      <c r="AN147" s="366" t="s">
        <v>7</v>
      </c>
      <c r="AO147" s="366" t="s">
        <v>7</v>
      </c>
      <c r="AP147" s="366" t="s">
        <v>7</v>
      </c>
      <c r="AQ147" s="366" t="s">
        <v>7</v>
      </c>
      <c r="AR147" s="366" t="s">
        <v>7</v>
      </c>
      <c r="AS147" s="366" t="s">
        <v>7</v>
      </c>
      <c r="AT147" s="366" t="s">
        <v>7</v>
      </c>
      <c r="AU147" s="366" t="s">
        <v>7</v>
      </c>
      <c r="AV147" s="366" t="s">
        <v>7</v>
      </c>
      <c r="AW147" s="366" t="s">
        <v>7</v>
      </c>
      <c r="AX147" s="366" t="s">
        <v>7</v>
      </c>
      <c r="AY147" s="366" t="s">
        <v>7</v>
      </c>
      <c r="AZ147" s="366" t="s">
        <v>7</v>
      </c>
      <c r="BA147" s="366" t="s">
        <v>7</v>
      </c>
      <c r="BB147" s="366" t="s">
        <v>7</v>
      </c>
      <c r="BC147" s="366" t="s">
        <v>7</v>
      </c>
      <c r="BD147" s="366" t="s">
        <v>7</v>
      </c>
      <c r="BE147" s="366" t="s">
        <v>7</v>
      </c>
      <c r="BF147" s="366" t="s">
        <v>7</v>
      </c>
      <c r="BG147" s="366" t="s">
        <v>7</v>
      </c>
      <c r="BH147" s="366" t="s">
        <v>7</v>
      </c>
      <c r="BI147" s="366" t="s">
        <v>7</v>
      </c>
      <c r="BJ147" s="366" t="s">
        <v>7</v>
      </c>
      <c r="BK147" s="91" t="s">
        <v>7</v>
      </c>
      <c r="BL147" s="121">
        <f t="shared" si="22"/>
        <v>142</v>
      </c>
      <c r="BM147" s="208" t="str">
        <f t="shared" ca="1" si="19"/>
        <v>x</v>
      </c>
      <c r="BO147" s="282" t="str">
        <f>'Task PV @ PT'!D147</f>
        <v>x</v>
      </c>
      <c r="BP147" s="282" t="str">
        <f t="shared" si="17"/>
        <v>x</v>
      </c>
      <c r="BQ147" s="283" t="str">
        <f t="shared" ca="1" si="18"/>
        <v>x</v>
      </c>
      <c r="BR147" s="278" t="str">
        <f t="shared" si="23"/>
        <v>x</v>
      </c>
      <c r="BS147" s="278" t="str">
        <f t="shared" ca="1" si="20"/>
        <v>x</v>
      </c>
      <c r="BT147" s="278" t="str">
        <f t="shared" si="21"/>
        <v>x</v>
      </c>
    </row>
    <row r="148" spans="1:72" ht="13.5" thickBot="1" x14ac:dyDescent="0.25">
      <c r="A148" s="100" t="str">
        <f>'Task PV @ PT'!A148</f>
        <v>Task Identifier</v>
      </c>
      <c r="B148" s="128" t="s">
        <v>7</v>
      </c>
      <c r="C148" s="133" t="s">
        <v>7</v>
      </c>
      <c r="D148" s="366" t="s">
        <v>7</v>
      </c>
      <c r="E148" s="366" t="s">
        <v>7</v>
      </c>
      <c r="F148" s="366" t="s">
        <v>7</v>
      </c>
      <c r="G148" s="366" t="s">
        <v>7</v>
      </c>
      <c r="H148" s="366" t="s">
        <v>7</v>
      </c>
      <c r="I148" s="366" t="s">
        <v>7</v>
      </c>
      <c r="J148" s="366" t="s">
        <v>7</v>
      </c>
      <c r="K148" s="366" t="s">
        <v>7</v>
      </c>
      <c r="L148" s="366" t="s">
        <v>7</v>
      </c>
      <c r="M148" s="366" t="s">
        <v>7</v>
      </c>
      <c r="N148" s="366" t="s">
        <v>7</v>
      </c>
      <c r="O148" s="366" t="s">
        <v>7</v>
      </c>
      <c r="P148" s="366" t="s">
        <v>7</v>
      </c>
      <c r="Q148" s="366" t="s">
        <v>7</v>
      </c>
      <c r="R148" s="366" t="s">
        <v>7</v>
      </c>
      <c r="S148" s="366" t="s">
        <v>7</v>
      </c>
      <c r="T148" s="366" t="s">
        <v>7</v>
      </c>
      <c r="U148" s="366" t="s">
        <v>7</v>
      </c>
      <c r="V148" s="366" t="s">
        <v>7</v>
      </c>
      <c r="W148" s="366" t="s">
        <v>7</v>
      </c>
      <c r="X148" s="366" t="s">
        <v>7</v>
      </c>
      <c r="Y148" s="366" t="s">
        <v>7</v>
      </c>
      <c r="Z148" s="366" t="s">
        <v>7</v>
      </c>
      <c r="AA148" s="366" t="s">
        <v>7</v>
      </c>
      <c r="AB148" s="366" t="s">
        <v>7</v>
      </c>
      <c r="AC148" s="366" t="s">
        <v>7</v>
      </c>
      <c r="AD148" s="366" t="s">
        <v>7</v>
      </c>
      <c r="AE148" s="366" t="s">
        <v>7</v>
      </c>
      <c r="AF148" s="366" t="s">
        <v>7</v>
      </c>
      <c r="AG148" s="366" t="s">
        <v>7</v>
      </c>
      <c r="AH148" s="366" t="s">
        <v>7</v>
      </c>
      <c r="AI148" s="366" t="s">
        <v>7</v>
      </c>
      <c r="AJ148" s="366" t="s">
        <v>7</v>
      </c>
      <c r="AK148" s="366" t="s">
        <v>7</v>
      </c>
      <c r="AL148" s="366" t="s">
        <v>7</v>
      </c>
      <c r="AM148" s="366" t="s">
        <v>7</v>
      </c>
      <c r="AN148" s="366" t="s">
        <v>7</v>
      </c>
      <c r="AO148" s="366" t="s">
        <v>7</v>
      </c>
      <c r="AP148" s="366" t="s">
        <v>7</v>
      </c>
      <c r="AQ148" s="366" t="s">
        <v>7</v>
      </c>
      <c r="AR148" s="366" t="s">
        <v>7</v>
      </c>
      <c r="AS148" s="366" t="s">
        <v>7</v>
      </c>
      <c r="AT148" s="366" t="s">
        <v>7</v>
      </c>
      <c r="AU148" s="366" t="s">
        <v>7</v>
      </c>
      <c r="AV148" s="366" t="s">
        <v>7</v>
      </c>
      <c r="AW148" s="366" t="s">
        <v>7</v>
      </c>
      <c r="AX148" s="366" t="s">
        <v>7</v>
      </c>
      <c r="AY148" s="366" t="s">
        <v>7</v>
      </c>
      <c r="AZ148" s="366" t="s">
        <v>7</v>
      </c>
      <c r="BA148" s="366" t="s">
        <v>7</v>
      </c>
      <c r="BB148" s="366" t="s">
        <v>7</v>
      </c>
      <c r="BC148" s="366" t="s">
        <v>7</v>
      </c>
      <c r="BD148" s="366" t="s">
        <v>7</v>
      </c>
      <c r="BE148" s="366" t="s">
        <v>7</v>
      </c>
      <c r="BF148" s="366" t="s">
        <v>7</v>
      </c>
      <c r="BG148" s="366" t="s">
        <v>7</v>
      </c>
      <c r="BH148" s="366" t="s">
        <v>7</v>
      </c>
      <c r="BI148" s="366" t="s">
        <v>7</v>
      </c>
      <c r="BJ148" s="366" t="s">
        <v>7</v>
      </c>
      <c r="BK148" s="91" t="s">
        <v>7</v>
      </c>
      <c r="BL148" s="121">
        <f t="shared" si="22"/>
        <v>143</v>
      </c>
      <c r="BM148" s="208" t="str">
        <f t="shared" ca="1" si="19"/>
        <v>x</v>
      </c>
      <c r="BO148" s="282" t="str">
        <f>'Task PV @ PT'!D148</f>
        <v>x</v>
      </c>
      <c r="BP148" s="282" t="str">
        <f t="shared" si="17"/>
        <v>x</v>
      </c>
      <c r="BQ148" s="283" t="str">
        <f t="shared" ca="1" si="18"/>
        <v>x</v>
      </c>
      <c r="BR148" s="278" t="str">
        <f t="shared" si="23"/>
        <v>x</v>
      </c>
      <c r="BS148" s="278" t="str">
        <f t="shared" ca="1" si="20"/>
        <v>x</v>
      </c>
      <c r="BT148" s="278" t="str">
        <f t="shared" si="21"/>
        <v>x</v>
      </c>
    </row>
    <row r="149" spans="1:72" ht="13.5" thickBot="1" x14ac:dyDescent="0.25">
      <c r="A149" s="100" t="str">
        <f>'Task PV @ PT'!A149</f>
        <v>Task Identifier</v>
      </c>
      <c r="B149" s="128" t="s">
        <v>7</v>
      </c>
      <c r="C149" s="133" t="s">
        <v>7</v>
      </c>
      <c r="D149" s="366" t="s">
        <v>7</v>
      </c>
      <c r="E149" s="366" t="s">
        <v>7</v>
      </c>
      <c r="F149" s="366" t="s">
        <v>7</v>
      </c>
      <c r="G149" s="366" t="s">
        <v>7</v>
      </c>
      <c r="H149" s="366" t="s">
        <v>7</v>
      </c>
      <c r="I149" s="366" t="s">
        <v>7</v>
      </c>
      <c r="J149" s="366" t="s">
        <v>7</v>
      </c>
      <c r="K149" s="366" t="s">
        <v>7</v>
      </c>
      <c r="L149" s="366" t="s">
        <v>7</v>
      </c>
      <c r="M149" s="366" t="s">
        <v>7</v>
      </c>
      <c r="N149" s="366" t="s">
        <v>7</v>
      </c>
      <c r="O149" s="366" t="s">
        <v>7</v>
      </c>
      <c r="P149" s="366" t="s">
        <v>7</v>
      </c>
      <c r="Q149" s="366" t="s">
        <v>7</v>
      </c>
      <c r="R149" s="366" t="s">
        <v>7</v>
      </c>
      <c r="S149" s="366" t="s">
        <v>7</v>
      </c>
      <c r="T149" s="366" t="s">
        <v>7</v>
      </c>
      <c r="U149" s="366" t="s">
        <v>7</v>
      </c>
      <c r="V149" s="366" t="s">
        <v>7</v>
      </c>
      <c r="W149" s="366" t="s">
        <v>7</v>
      </c>
      <c r="X149" s="366" t="s">
        <v>7</v>
      </c>
      <c r="Y149" s="366" t="s">
        <v>7</v>
      </c>
      <c r="Z149" s="366" t="s">
        <v>7</v>
      </c>
      <c r="AA149" s="366" t="s">
        <v>7</v>
      </c>
      <c r="AB149" s="366" t="s">
        <v>7</v>
      </c>
      <c r="AC149" s="366" t="s">
        <v>7</v>
      </c>
      <c r="AD149" s="366" t="s">
        <v>7</v>
      </c>
      <c r="AE149" s="366" t="s">
        <v>7</v>
      </c>
      <c r="AF149" s="366" t="s">
        <v>7</v>
      </c>
      <c r="AG149" s="366" t="s">
        <v>7</v>
      </c>
      <c r="AH149" s="366" t="s">
        <v>7</v>
      </c>
      <c r="AI149" s="366" t="s">
        <v>7</v>
      </c>
      <c r="AJ149" s="366" t="s">
        <v>7</v>
      </c>
      <c r="AK149" s="366" t="s">
        <v>7</v>
      </c>
      <c r="AL149" s="366" t="s">
        <v>7</v>
      </c>
      <c r="AM149" s="366" t="s">
        <v>7</v>
      </c>
      <c r="AN149" s="366" t="s">
        <v>7</v>
      </c>
      <c r="AO149" s="366" t="s">
        <v>7</v>
      </c>
      <c r="AP149" s="366" t="s">
        <v>7</v>
      </c>
      <c r="AQ149" s="366" t="s">
        <v>7</v>
      </c>
      <c r="AR149" s="366" t="s">
        <v>7</v>
      </c>
      <c r="AS149" s="366" t="s">
        <v>7</v>
      </c>
      <c r="AT149" s="366" t="s">
        <v>7</v>
      </c>
      <c r="AU149" s="366" t="s">
        <v>7</v>
      </c>
      <c r="AV149" s="366" t="s">
        <v>7</v>
      </c>
      <c r="AW149" s="366" t="s">
        <v>7</v>
      </c>
      <c r="AX149" s="366" t="s">
        <v>7</v>
      </c>
      <c r="AY149" s="366" t="s">
        <v>7</v>
      </c>
      <c r="AZ149" s="366" t="s">
        <v>7</v>
      </c>
      <c r="BA149" s="366" t="s">
        <v>7</v>
      </c>
      <c r="BB149" s="366" t="s">
        <v>7</v>
      </c>
      <c r="BC149" s="366" t="s">
        <v>7</v>
      </c>
      <c r="BD149" s="366" t="s">
        <v>7</v>
      </c>
      <c r="BE149" s="366" t="s">
        <v>7</v>
      </c>
      <c r="BF149" s="366" t="s">
        <v>7</v>
      </c>
      <c r="BG149" s="366" t="s">
        <v>7</v>
      </c>
      <c r="BH149" s="366" t="s">
        <v>7</v>
      </c>
      <c r="BI149" s="366" t="s">
        <v>7</v>
      </c>
      <c r="BJ149" s="366" t="s">
        <v>7</v>
      </c>
      <c r="BK149" s="91" t="s">
        <v>7</v>
      </c>
      <c r="BL149" s="121">
        <f t="shared" si="22"/>
        <v>144</v>
      </c>
      <c r="BM149" s="208" t="str">
        <f t="shared" ca="1" si="19"/>
        <v>x</v>
      </c>
      <c r="BO149" s="282" t="str">
        <f>'Task PV @ PT'!D149</f>
        <v>x</v>
      </c>
      <c r="BP149" s="282" t="str">
        <f t="shared" si="17"/>
        <v>x</v>
      </c>
      <c r="BQ149" s="283" t="str">
        <f t="shared" ca="1" si="18"/>
        <v>x</v>
      </c>
      <c r="BR149" s="278" t="str">
        <f t="shared" si="23"/>
        <v>x</v>
      </c>
      <c r="BS149" s="278" t="str">
        <f t="shared" ca="1" si="20"/>
        <v>x</v>
      </c>
      <c r="BT149" s="278" t="str">
        <f t="shared" si="21"/>
        <v>x</v>
      </c>
    </row>
    <row r="150" spans="1:72" ht="13.5" thickBot="1" x14ac:dyDescent="0.25">
      <c r="A150" s="100" t="str">
        <f>'Task PV @ PT'!A150</f>
        <v>Task Identifier</v>
      </c>
      <c r="B150" s="128" t="s">
        <v>7</v>
      </c>
      <c r="C150" s="133" t="s">
        <v>7</v>
      </c>
      <c r="D150" s="366" t="s">
        <v>7</v>
      </c>
      <c r="E150" s="366" t="s">
        <v>7</v>
      </c>
      <c r="F150" s="366" t="s">
        <v>7</v>
      </c>
      <c r="G150" s="366" t="s">
        <v>7</v>
      </c>
      <c r="H150" s="366" t="s">
        <v>7</v>
      </c>
      <c r="I150" s="366" t="s">
        <v>7</v>
      </c>
      <c r="J150" s="366" t="s">
        <v>7</v>
      </c>
      <c r="K150" s="366" t="s">
        <v>7</v>
      </c>
      <c r="L150" s="366" t="s">
        <v>7</v>
      </c>
      <c r="M150" s="366" t="s">
        <v>7</v>
      </c>
      <c r="N150" s="366" t="s">
        <v>7</v>
      </c>
      <c r="O150" s="366" t="s">
        <v>7</v>
      </c>
      <c r="P150" s="366" t="s">
        <v>7</v>
      </c>
      <c r="Q150" s="366" t="s">
        <v>7</v>
      </c>
      <c r="R150" s="366" t="s">
        <v>7</v>
      </c>
      <c r="S150" s="366" t="s">
        <v>7</v>
      </c>
      <c r="T150" s="366" t="s">
        <v>7</v>
      </c>
      <c r="U150" s="366" t="s">
        <v>7</v>
      </c>
      <c r="V150" s="366" t="s">
        <v>7</v>
      </c>
      <c r="W150" s="366" t="s">
        <v>7</v>
      </c>
      <c r="X150" s="366" t="s">
        <v>7</v>
      </c>
      <c r="Y150" s="366" t="s">
        <v>7</v>
      </c>
      <c r="Z150" s="366" t="s">
        <v>7</v>
      </c>
      <c r="AA150" s="366" t="s">
        <v>7</v>
      </c>
      <c r="AB150" s="366" t="s">
        <v>7</v>
      </c>
      <c r="AC150" s="366" t="s">
        <v>7</v>
      </c>
      <c r="AD150" s="366" t="s">
        <v>7</v>
      </c>
      <c r="AE150" s="366" t="s">
        <v>7</v>
      </c>
      <c r="AF150" s="366" t="s">
        <v>7</v>
      </c>
      <c r="AG150" s="366" t="s">
        <v>7</v>
      </c>
      <c r="AH150" s="366" t="s">
        <v>7</v>
      </c>
      <c r="AI150" s="366" t="s">
        <v>7</v>
      </c>
      <c r="AJ150" s="366" t="s">
        <v>7</v>
      </c>
      <c r="AK150" s="366" t="s">
        <v>7</v>
      </c>
      <c r="AL150" s="366" t="s">
        <v>7</v>
      </c>
      <c r="AM150" s="366" t="s">
        <v>7</v>
      </c>
      <c r="AN150" s="366" t="s">
        <v>7</v>
      </c>
      <c r="AO150" s="366" t="s">
        <v>7</v>
      </c>
      <c r="AP150" s="366" t="s">
        <v>7</v>
      </c>
      <c r="AQ150" s="366" t="s">
        <v>7</v>
      </c>
      <c r="AR150" s="366" t="s">
        <v>7</v>
      </c>
      <c r="AS150" s="366" t="s">
        <v>7</v>
      </c>
      <c r="AT150" s="366" t="s">
        <v>7</v>
      </c>
      <c r="AU150" s="366" t="s">
        <v>7</v>
      </c>
      <c r="AV150" s="366" t="s">
        <v>7</v>
      </c>
      <c r="AW150" s="366" t="s">
        <v>7</v>
      </c>
      <c r="AX150" s="366" t="s">
        <v>7</v>
      </c>
      <c r="AY150" s="366" t="s">
        <v>7</v>
      </c>
      <c r="AZ150" s="366" t="s">
        <v>7</v>
      </c>
      <c r="BA150" s="366" t="s">
        <v>7</v>
      </c>
      <c r="BB150" s="366" t="s">
        <v>7</v>
      </c>
      <c r="BC150" s="366" t="s">
        <v>7</v>
      </c>
      <c r="BD150" s="366" t="s">
        <v>7</v>
      </c>
      <c r="BE150" s="366" t="s">
        <v>7</v>
      </c>
      <c r="BF150" s="366" t="s">
        <v>7</v>
      </c>
      <c r="BG150" s="366" t="s">
        <v>7</v>
      </c>
      <c r="BH150" s="366" t="s">
        <v>7</v>
      </c>
      <c r="BI150" s="366" t="s">
        <v>7</v>
      </c>
      <c r="BJ150" s="366" t="s">
        <v>7</v>
      </c>
      <c r="BK150" s="91" t="s">
        <v>7</v>
      </c>
      <c r="BL150" s="121">
        <f t="shared" si="22"/>
        <v>145</v>
      </c>
      <c r="BM150" s="208" t="str">
        <f t="shared" ca="1" si="19"/>
        <v>x</v>
      </c>
      <c r="BO150" s="282" t="str">
        <f>'Task PV @ PT'!D150</f>
        <v>x</v>
      </c>
      <c r="BP150" s="282" t="str">
        <f t="shared" si="17"/>
        <v>x</v>
      </c>
      <c r="BQ150" s="283" t="str">
        <f t="shared" ca="1" si="18"/>
        <v>x</v>
      </c>
      <c r="BR150" s="278" t="str">
        <f t="shared" si="23"/>
        <v>x</v>
      </c>
      <c r="BS150" s="278" t="str">
        <f t="shared" ca="1" si="20"/>
        <v>x</v>
      </c>
      <c r="BT150" s="278" t="str">
        <f t="shared" si="21"/>
        <v>x</v>
      </c>
    </row>
    <row r="151" spans="1:72" ht="13.5" thickBot="1" x14ac:dyDescent="0.25">
      <c r="A151" s="100" t="str">
        <f>'Task PV @ PT'!A151</f>
        <v>Task Identifier</v>
      </c>
      <c r="B151" s="128" t="s">
        <v>7</v>
      </c>
      <c r="C151" s="133" t="s">
        <v>7</v>
      </c>
      <c r="D151" s="366" t="s">
        <v>7</v>
      </c>
      <c r="E151" s="366" t="s">
        <v>7</v>
      </c>
      <c r="F151" s="366" t="s">
        <v>7</v>
      </c>
      <c r="G151" s="366" t="s">
        <v>7</v>
      </c>
      <c r="H151" s="366" t="s">
        <v>7</v>
      </c>
      <c r="I151" s="366" t="s">
        <v>7</v>
      </c>
      <c r="J151" s="366" t="s">
        <v>7</v>
      </c>
      <c r="K151" s="366" t="s">
        <v>7</v>
      </c>
      <c r="L151" s="366" t="s">
        <v>7</v>
      </c>
      <c r="M151" s="366" t="s">
        <v>7</v>
      </c>
      <c r="N151" s="366" t="s">
        <v>7</v>
      </c>
      <c r="O151" s="366" t="s">
        <v>7</v>
      </c>
      <c r="P151" s="366" t="s">
        <v>7</v>
      </c>
      <c r="Q151" s="366" t="s">
        <v>7</v>
      </c>
      <c r="R151" s="366" t="s">
        <v>7</v>
      </c>
      <c r="S151" s="366" t="s">
        <v>7</v>
      </c>
      <c r="T151" s="366" t="s">
        <v>7</v>
      </c>
      <c r="U151" s="366" t="s">
        <v>7</v>
      </c>
      <c r="V151" s="366" t="s">
        <v>7</v>
      </c>
      <c r="W151" s="366" t="s">
        <v>7</v>
      </c>
      <c r="X151" s="366" t="s">
        <v>7</v>
      </c>
      <c r="Y151" s="366" t="s">
        <v>7</v>
      </c>
      <c r="Z151" s="366" t="s">
        <v>7</v>
      </c>
      <c r="AA151" s="366" t="s">
        <v>7</v>
      </c>
      <c r="AB151" s="366" t="s">
        <v>7</v>
      </c>
      <c r="AC151" s="366" t="s">
        <v>7</v>
      </c>
      <c r="AD151" s="366" t="s">
        <v>7</v>
      </c>
      <c r="AE151" s="366" t="s">
        <v>7</v>
      </c>
      <c r="AF151" s="366" t="s">
        <v>7</v>
      </c>
      <c r="AG151" s="366" t="s">
        <v>7</v>
      </c>
      <c r="AH151" s="366" t="s">
        <v>7</v>
      </c>
      <c r="AI151" s="366" t="s">
        <v>7</v>
      </c>
      <c r="AJ151" s="366" t="s">
        <v>7</v>
      </c>
      <c r="AK151" s="366" t="s">
        <v>7</v>
      </c>
      <c r="AL151" s="366" t="s">
        <v>7</v>
      </c>
      <c r="AM151" s="366" t="s">
        <v>7</v>
      </c>
      <c r="AN151" s="366" t="s">
        <v>7</v>
      </c>
      <c r="AO151" s="366" t="s">
        <v>7</v>
      </c>
      <c r="AP151" s="366" t="s">
        <v>7</v>
      </c>
      <c r="AQ151" s="366" t="s">
        <v>7</v>
      </c>
      <c r="AR151" s="366" t="s">
        <v>7</v>
      </c>
      <c r="AS151" s="366" t="s">
        <v>7</v>
      </c>
      <c r="AT151" s="366" t="s">
        <v>7</v>
      </c>
      <c r="AU151" s="366" t="s">
        <v>7</v>
      </c>
      <c r="AV151" s="366" t="s">
        <v>7</v>
      </c>
      <c r="AW151" s="366" t="s">
        <v>7</v>
      </c>
      <c r="AX151" s="366" t="s">
        <v>7</v>
      </c>
      <c r="AY151" s="366" t="s">
        <v>7</v>
      </c>
      <c r="AZ151" s="366" t="s">
        <v>7</v>
      </c>
      <c r="BA151" s="366" t="s">
        <v>7</v>
      </c>
      <c r="BB151" s="366" t="s">
        <v>7</v>
      </c>
      <c r="BC151" s="366" t="s">
        <v>7</v>
      </c>
      <c r="BD151" s="366" t="s">
        <v>7</v>
      </c>
      <c r="BE151" s="366" t="s">
        <v>7</v>
      </c>
      <c r="BF151" s="366" t="s">
        <v>7</v>
      </c>
      <c r="BG151" s="366" t="s">
        <v>7</v>
      </c>
      <c r="BH151" s="366" t="s">
        <v>7</v>
      </c>
      <c r="BI151" s="366" t="s">
        <v>7</v>
      </c>
      <c r="BJ151" s="366" t="s">
        <v>7</v>
      </c>
      <c r="BK151" s="91" t="s">
        <v>7</v>
      </c>
      <c r="BL151" s="121">
        <f t="shared" si="22"/>
        <v>146</v>
      </c>
      <c r="BM151" s="208" t="str">
        <f t="shared" ca="1" si="19"/>
        <v>x</v>
      </c>
      <c r="BO151" s="282" t="str">
        <f>'Task PV @ PT'!D151</f>
        <v>x</v>
      </c>
      <c r="BP151" s="282" t="str">
        <f t="shared" si="17"/>
        <v>x</v>
      </c>
      <c r="BQ151" s="283" t="str">
        <f t="shared" ca="1" si="18"/>
        <v>x</v>
      </c>
      <c r="BR151" s="278" t="str">
        <f t="shared" si="23"/>
        <v>x</v>
      </c>
      <c r="BS151" s="278" t="str">
        <f t="shared" ca="1" si="20"/>
        <v>x</v>
      </c>
      <c r="BT151" s="278" t="str">
        <f t="shared" si="21"/>
        <v>x</v>
      </c>
    </row>
    <row r="152" spans="1:72" ht="13.5" thickBot="1" x14ac:dyDescent="0.25">
      <c r="A152" s="100" t="str">
        <f>'Task PV @ PT'!A152</f>
        <v>Task Identifier</v>
      </c>
      <c r="B152" s="128" t="s">
        <v>7</v>
      </c>
      <c r="C152" s="133" t="s">
        <v>7</v>
      </c>
      <c r="D152" s="366" t="s">
        <v>7</v>
      </c>
      <c r="E152" s="366" t="s">
        <v>7</v>
      </c>
      <c r="F152" s="366" t="s">
        <v>7</v>
      </c>
      <c r="G152" s="366" t="s">
        <v>7</v>
      </c>
      <c r="H152" s="366" t="s">
        <v>7</v>
      </c>
      <c r="I152" s="366" t="s">
        <v>7</v>
      </c>
      <c r="J152" s="366" t="s">
        <v>7</v>
      </c>
      <c r="K152" s="366" t="s">
        <v>7</v>
      </c>
      <c r="L152" s="366" t="s">
        <v>7</v>
      </c>
      <c r="M152" s="366" t="s">
        <v>7</v>
      </c>
      <c r="N152" s="366" t="s">
        <v>7</v>
      </c>
      <c r="O152" s="366" t="s">
        <v>7</v>
      </c>
      <c r="P152" s="366" t="s">
        <v>7</v>
      </c>
      <c r="Q152" s="366" t="s">
        <v>7</v>
      </c>
      <c r="R152" s="366" t="s">
        <v>7</v>
      </c>
      <c r="S152" s="366" t="s">
        <v>7</v>
      </c>
      <c r="T152" s="366" t="s">
        <v>7</v>
      </c>
      <c r="U152" s="366" t="s">
        <v>7</v>
      </c>
      <c r="V152" s="366" t="s">
        <v>7</v>
      </c>
      <c r="W152" s="366" t="s">
        <v>7</v>
      </c>
      <c r="X152" s="366" t="s">
        <v>7</v>
      </c>
      <c r="Y152" s="366" t="s">
        <v>7</v>
      </c>
      <c r="Z152" s="366" t="s">
        <v>7</v>
      </c>
      <c r="AA152" s="366" t="s">
        <v>7</v>
      </c>
      <c r="AB152" s="366" t="s">
        <v>7</v>
      </c>
      <c r="AC152" s="366" t="s">
        <v>7</v>
      </c>
      <c r="AD152" s="366" t="s">
        <v>7</v>
      </c>
      <c r="AE152" s="366" t="s">
        <v>7</v>
      </c>
      <c r="AF152" s="366" t="s">
        <v>7</v>
      </c>
      <c r="AG152" s="366" t="s">
        <v>7</v>
      </c>
      <c r="AH152" s="366" t="s">
        <v>7</v>
      </c>
      <c r="AI152" s="366" t="s">
        <v>7</v>
      </c>
      <c r="AJ152" s="366" t="s">
        <v>7</v>
      </c>
      <c r="AK152" s="366" t="s">
        <v>7</v>
      </c>
      <c r="AL152" s="366" t="s">
        <v>7</v>
      </c>
      <c r="AM152" s="366" t="s">
        <v>7</v>
      </c>
      <c r="AN152" s="366" t="s">
        <v>7</v>
      </c>
      <c r="AO152" s="366" t="s">
        <v>7</v>
      </c>
      <c r="AP152" s="366" t="s">
        <v>7</v>
      </c>
      <c r="AQ152" s="366" t="s">
        <v>7</v>
      </c>
      <c r="AR152" s="366" t="s">
        <v>7</v>
      </c>
      <c r="AS152" s="366" t="s">
        <v>7</v>
      </c>
      <c r="AT152" s="366" t="s">
        <v>7</v>
      </c>
      <c r="AU152" s="366" t="s">
        <v>7</v>
      </c>
      <c r="AV152" s="366" t="s">
        <v>7</v>
      </c>
      <c r="AW152" s="366" t="s">
        <v>7</v>
      </c>
      <c r="AX152" s="366" t="s">
        <v>7</v>
      </c>
      <c r="AY152" s="366" t="s">
        <v>7</v>
      </c>
      <c r="AZ152" s="366" t="s">
        <v>7</v>
      </c>
      <c r="BA152" s="366" t="s">
        <v>7</v>
      </c>
      <c r="BB152" s="366" t="s">
        <v>7</v>
      </c>
      <c r="BC152" s="366" t="s">
        <v>7</v>
      </c>
      <c r="BD152" s="366" t="s">
        <v>7</v>
      </c>
      <c r="BE152" s="366" t="s">
        <v>7</v>
      </c>
      <c r="BF152" s="366" t="s">
        <v>7</v>
      </c>
      <c r="BG152" s="366" t="s">
        <v>7</v>
      </c>
      <c r="BH152" s="366" t="s">
        <v>7</v>
      </c>
      <c r="BI152" s="366" t="s">
        <v>7</v>
      </c>
      <c r="BJ152" s="366" t="s">
        <v>7</v>
      </c>
      <c r="BK152" s="91" t="s">
        <v>7</v>
      </c>
      <c r="BL152" s="121">
        <f t="shared" si="22"/>
        <v>147</v>
      </c>
      <c r="BM152" s="208" t="str">
        <f t="shared" ca="1" si="19"/>
        <v>x</v>
      </c>
      <c r="BO152" s="282" t="str">
        <f>'Task PV @ PT'!D152</f>
        <v>x</v>
      </c>
      <c r="BP152" s="282" t="str">
        <f t="shared" si="17"/>
        <v>x</v>
      </c>
      <c r="BQ152" s="283" t="str">
        <f t="shared" ca="1" si="18"/>
        <v>x</v>
      </c>
      <c r="BR152" s="278" t="str">
        <f t="shared" si="23"/>
        <v>x</v>
      </c>
      <c r="BS152" s="278" t="str">
        <f t="shared" ca="1" si="20"/>
        <v>x</v>
      </c>
      <c r="BT152" s="278" t="str">
        <f t="shared" si="21"/>
        <v>x</v>
      </c>
    </row>
    <row r="153" spans="1:72" ht="13.5" thickBot="1" x14ac:dyDescent="0.25">
      <c r="A153" s="100" t="str">
        <f>'Task PV @ PT'!A153</f>
        <v>Task Identifier</v>
      </c>
      <c r="B153" s="128" t="s">
        <v>7</v>
      </c>
      <c r="C153" s="133" t="s">
        <v>7</v>
      </c>
      <c r="D153" s="366" t="s">
        <v>7</v>
      </c>
      <c r="E153" s="366" t="s">
        <v>7</v>
      </c>
      <c r="F153" s="366" t="s">
        <v>7</v>
      </c>
      <c r="G153" s="366" t="s">
        <v>7</v>
      </c>
      <c r="H153" s="366" t="s">
        <v>7</v>
      </c>
      <c r="I153" s="366" t="s">
        <v>7</v>
      </c>
      <c r="J153" s="366" t="s">
        <v>7</v>
      </c>
      <c r="K153" s="366" t="s">
        <v>7</v>
      </c>
      <c r="L153" s="366" t="s">
        <v>7</v>
      </c>
      <c r="M153" s="366" t="s">
        <v>7</v>
      </c>
      <c r="N153" s="366" t="s">
        <v>7</v>
      </c>
      <c r="O153" s="366" t="s">
        <v>7</v>
      </c>
      <c r="P153" s="366" t="s">
        <v>7</v>
      </c>
      <c r="Q153" s="366" t="s">
        <v>7</v>
      </c>
      <c r="R153" s="366" t="s">
        <v>7</v>
      </c>
      <c r="S153" s="366" t="s">
        <v>7</v>
      </c>
      <c r="T153" s="366" t="s">
        <v>7</v>
      </c>
      <c r="U153" s="366" t="s">
        <v>7</v>
      </c>
      <c r="V153" s="366" t="s">
        <v>7</v>
      </c>
      <c r="W153" s="366" t="s">
        <v>7</v>
      </c>
      <c r="X153" s="366" t="s">
        <v>7</v>
      </c>
      <c r="Y153" s="366" t="s">
        <v>7</v>
      </c>
      <c r="Z153" s="366" t="s">
        <v>7</v>
      </c>
      <c r="AA153" s="366" t="s">
        <v>7</v>
      </c>
      <c r="AB153" s="366" t="s">
        <v>7</v>
      </c>
      <c r="AC153" s="366" t="s">
        <v>7</v>
      </c>
      <c r="AD153" s="366" t="s">
        <v>7</v>
      </c>
      <c r="AE153" s="366" t="s">
        <v>7</v>
      </c>
      <c r="AF153" s="366" t="s">
        <v>7</v>
      </c>
      <c r="AG153" s="366" t="s">
        <v>7</v>
      </c>
      <c r="AH153" s="366" t="s">
        <v>7</v>
      </c>
      <c r="AI153" s="366" t="s">
        <v>7</v>
      </c>
      <c r="AJ153" s="366" t="s">
        <v>7</v>
      </c>
      <c r="AK153" s="366" t="s">
        <v>7</v>
      </c>
      <c r="AL153" s="366" t="s">
        <v>7</v>
      </c>
      <c r="AM153" s="366" t="s">
        <v>7</v>
      </c>
      <c r="AN153" s="366" t="s">
        <v>7</v>
      </c>
      <c r="AO153" s="366" t="s">
        <v>7</v>
      </c>
      <c r="AP153" s="366" t="s">
        <v>7</v>
      </c>
      <c r="AQ153" s="366" t="s">
        <v>7</v>
      </c>
      <c r="AR153" s="366" t="s">
        <v>7</v>
      </c>
      <c r="AS153" s="366" t="s">
        <v>7</v>
      </c>
      <c r="AT153" s="366" t="s">
        <v>7</v>
      </c>
      <c r="AU153" s="366" t="s">
        <v>7</v>
      </c>
      <c r="AV153" s="366" t="s">
        <v>7</v>
      </c>
      <c r="AW153" s="366" t="s">
        <v>7</v>
      </c>
      <c r="AX153" s="366" t="s">
        <v>7</v>
      </c>
      <c r="AY153" s="366" t="s">
        <v>7</v>
      </c>
      <c r="AZ153" s="366" t="s">
        <v>7</v>
      </c>
      <c r="BA153" s="366" t="s">
        <v>7</v>
      </c>
      <c r="BB153" s="366" t="s">
        <v>7</v>
      </c>
      <c r="BC153" s="366" t="s">
        <v>7</v>
      </c>
      <c r="BD153" s="366" t="s">
        <v>7</v>
      </c>
      <c r="BE153" s="366" t="s">
        <v>7</v>
      </c>
      <c r="BF153" s="366" t="s">
        <v>7</v>
      </c>
      <c r="BG153" s="366" t="s">
        <v>7</v>
      </c>
      <c r="BH153" s="366" t="s">
        <v>7</v>
      </c>
      <c r="BI153" s="366" t="s">
        <v>7</v>
      </c>
      <c r="BJ153" s="366" t="s">
        <v>7</v>
      </c>
      <c r="BK153" s="91" t="s">
        <v>7</v>
      </c>
      <c r="BL153" s="121">
        <f t="shared" si="22"/>
        <v>148</v>
      </c>
      <c r="BM153" s="208" t="str">
        <f t="shared" ca="1" si="19"/>
        <v>x</v>
      </c>
      <c r="BO153" s="282" t="str">
        <f>'Task PV @ PT'!D153</f>
        <v>x</v>
      </c>
      <c r="BP153" s="282" t="str">
        <f t="shared" si="17"/>
        <v>x</v>
      </c>
      <c r="BQ153" s="283" t="str">
        <f t="shared" ca="1" si="18"/>
        <v>x</v>
      </c>
      <c r="BR153" s="278" t="str">
        <f t="shared" si="23"/>
        <v>x</v>
      </c>
      <c r="BS153" s="278" t="str">
        <f t="shared" ca="1" si="20"/>
        <v>x</v>
      </c>
      <c r="BT153" s="278" t="str">
        <f t="shared" si="21"/>
        <v>x</v>
      </c>
    </row>
    <row r="154" spans="1:72" ht="13.5" thickBot="1" x14ac:dyDescent="0.25">
      <c r="A154" s="100" t="str">
        <f>'Task PV @ PT'!A154</f>
        <v>Task Identifier</v>
      </c>
      <c r="B154" s="128" t="s">
        <v>7</v>
      </c>
      <c r="C154" s="133" t="s">
        <v>7</v>
      </c>
      <c r="D154" s="366" t="s">
        <v>7</v>
      </c>
      <c r="E154" s="366" t="s">
        <v>7</v>
      </c>
      <c r="F154" s="366" t="s">
        <v>7</v>
      </c>
      <c r="G154" s="366" t="s">
        <v>7</v>
      </c>
      <c r="H154" s="366" t="s">
        <v>7</v>
      </c>
      <c r="I154" s="366" t="s">
        <v>7</v>
      </c>
      <c r="J154" s="366" t="s">
        <v>7</v>
      </c>
      <c r="K154" s="366" t="s">
        <v>7</v>
      </c>
      <c r="L154" s="366" t="s">
        <v>7</v>
      </c>
      <c r="M154" s="366" t="s">
        <v>7</v>
      </c>
      <c r="N154" s="366" t="s">
        <v>7</v>
      </c>
      <c r="O154" s="366" t="s">
        <v>7</v>
      </c>
      <c r="P154" s="366" t="s">
        <v>7</v>
      </c>
      <c r="Q154" s="366" t="s">
        <v>7</v>
      </c>
      <c r="R154" s="366" t="s">
        <v>7</v>
      </c>
      <c r="S154" s="366" t="s">
        <v>7</v>
      </c>
      <c r="T154" s="366" t="s">
        <v>7</v>
      </c>
      <c r="U154" s="366" t="s">
        <v>7</v>
      </c>
      <c r="V154" s="366" t="s">
        <v>7</v>
      </c>
      <c r="W154" s="366" t="s">
        <v>7</v>
      </c>
      <c r="X154" s="366" t="s">
        <v>7</v>
      </c>
      <c r="Y154" s="366" t="s">
        <v>7</v>
      </c>
      <c r="Z154" s="366" t="s">
        <v>7</v>
      </c>
      <c r="AA154" s="366" t="s">
        <v>7</v>
      </c>
      <c r="AB154" s="366" t="s">
        <v>7</v>
      </c>
      <c r="AC154" s="366" t="s">
        <v>7</v>
      </c>
      <c r="AD154" s="366" t="s">
        <v>7</v>
      </c>
      <c r="AE154" s="366" t="s">
        <v>7</v>
      </c>
      <c r="AF154" s="366" t="s">
        <v>7</v>
      </c>
      <c r="AG154" s="366" t="s">
        <v>7</v>
      </c>
      <c r="AH154" s="366" t="s">
        <v>7</v>
      </c>
      <c r="AI154" s="366" t="s">
        <v>7</v>
      </c>
      <c r="AJ154" s="366" t="s">
        <v>7</v>
      </c>
      <c r="AK154" s="366" t="s">
        <v>7</v>
      </c>
      <c r="AL154" s="366" t="s">
        <v>7</v>
      </c>
      <c r="AM154" s="366" t="s">
        <v>7</v>
      </c>
      <c r="AN154" s="366" t="s">
        <v>7</v>
      </c>
      <c r="AO154" s="366" t="s">
        <v>7</v>
      </c>
      <c r="AP154" s="366" t="s">
        <v>7</v>
      </c>
      <c r="AQ154" s="366" t="s">
        <v>7</v>
      </c>
      <c r="AR154" s="366" t="s">
        <v>7</v>
      </c>
      <c r="AS154" s="366" t="s">
        <v>7</v>
      </c>
      <c r="AT154" s="366" t="s">
        <v>7</v>
      </c>
      <c r="AU154" s="366" t="s">
        <v>7</v>
      </c>
      <c r="AV154" s="366" t="s">
        <v>7</v>
      </c>
      <c r="AW154" s="366" t="s">
        <v>7</v>
      </c>
      <c r="AX154" s="366" t="s">
        <v>7</v>
      </c>
      <c r="AY154" s="366" t="s">
        <v>7</v>
      </c>
      <c r="AZ154" s="366" t="s">
        <v>7</v>
      </c>
      <c r="BA154" s="366" t="s">
        <v>7</v>
      </c>
      <c r="BB154" s="366" t="s">
        <v>7</v>
      </c>
      <c r="BC154" s="366" t="s">
        <v>7</v>
      </c>
      <c r="BD154" s="366" t="s">
        <v>7</v>
      </c>
      <c r="BE154" s="366" t="s">
        <v>7</v>
      </c>
      <c r="BF154" s="366" t="s">
        <v>7</v>
      </c>
      <c r="BG154" s="366" t="s">
        <v>7</v>
      </c>
      <c r="BH154" s="366" t="s">
        <v>7</v>
      </c>
      <c r="BI154" s="366" t="s">
        <v>7</v>
      </c>
      <c r="BJ154" s="366" t="s">
        <v>7</v>
      </c>
      <c r="BK154" s="91" t="s">
        <v>7</v>
      </c>
      <c r="BL154" s="121">
        <f t="shared" si="22"/>
        <v>149</v>
      </c>
      <c r="BM154" s="208" t="str">
        <f t="shared" ca="1" si="19"/>
        <v>x</v>
      </c>
      <c r="BO154" s="282" t="str">
        <f>'Task PV @ PT'!D154</f>
        <v>x</v>
      </c>
      <c r="BP154" s="282" t="str">
        <f t="shared" si="17"/>
        <v>x</v>
      </c>
      <c r="BQ154" s="283" t="str">
        <f t="shared" ca="1" si="18"/>
        <v>x</v>
      </c>
      <c r="BR154" s="278" t="str">
        <f t="shared" si="23"/>
        <v>x</v>
      </c>
      <c r="BS154" s="278" t="str">
        <f t="shared" ca="1" si="20"/>
        <v>x</v>
      </c>
      <c r="BT154" s="278" t="str">
        <f t="shared" si="21"/>
        <v>x</v>
      </c>
    </row>
    <row r="155" spans="1:72" ht="13.5" thickBot="1" x14ac:dyDescent="0.25">
      <c r="A155" s="100" t="str">
        <f>'Task PV @ PT'!A155</f>
        <v>Task Identifier</v>
      </c>
      <c r="B155" s="128" t="s">
        <v>7</v>
      </c>
      <c r="C155" s="133" t="s">
        <v>7</v>
      </c>
      <c r="D155" s="366" t="s">
        <v>7</v>
      </c>
      <c r="E155" s="366" t="s">
        <v>7</v>
      </c>
      <c r="F155" s="366" t="s">
        <v>7</v>
      </c>
      <c r="G155" s="366" t="s">
        <v>7</v>
      </c>
      <c r="H155" s="366" t="s">
        <v>7</v>
      </c>
      <c r="I155" s="366" t="s">
        <v>7</v>
      </c>
      <c r="J155" s="366" t="s">
        <v>7</v>
      </c>
      <c r="K155" s="366" t="s">
        <v>7</v>
      </c>
      <c r="L155" s="366" t="s">
        <v>7</v>
      </c>
      <c r="M155" s="366" t="s">
        <v>7</v>
      </c>
      <c r="N155" s="366" t="s">
        <v>7</v>
      </c>
      <c r="O155" s="366" t="s">
        <v>7</v>
      </c>
      <c r="P155" s="366" t="s">
        <v>7</v>
      </c>
      <c r="Q155" s="366" t="s">
        <v>7</v>
      </c>
      <c r="R155" s="366" t="s">
        <v>7</v>
      </c>
      <c r="S155" s="366" t="s">
        <v>7</v>
      </c>
      <c r="T155" s="366" t="s">
        <v>7</v>
      </c>
      <c r="U155" s="366" t="s">
        <v>7</v>
      </c>
      <c r="V155" s="366" t="s">
        <v>7</v>
      </c>
      <c r="W155" s="366" t="s">
        <v>7</v>
      </c>
      <c r="X155" s="366" t="s">
        <v>7</v>
      </c>
      <c r="Y155" s="366" t="s">
        <v>7</v>
      </c>
      <c r="Z155" s="366" t="s">
        <v>7</v>
      </c>
      <c r="AA155" s="366" t="s">
        <v>7</v>
      </c>
      <c r="AB155" s="366" t="s">
        <v>7</v>
      </c>
      <c r="AC155" s="366" t="s">
        <v>7</v>
      </c>
      <c r="AD155" s="366" t="s">
        <v>7</v>
      </c>
      <c r="AE155" s="366" t="s">
        <v>7</v>
      </c>
      <c r="AF155" s="366" t="s">
        <v>7</v>
      </c>
      <c r="AG155" s="366" t="s">
        <v>7</v>
      </c>
      <c r="AH155" s="366" t="s">
        <v>7</v>
      </c>
      <c r="AI155" s="366" t="s">
        <v>7</v>
      </c>
      <c r="AJ155" s="366" t="s">
        <v>7</v>
      </c>
      <c r="AK155" s="366" t="s">
        <v>7</v>
      </c>
      <c r="AL155" s="366" t="s">
        <v>7</v>
      </c>
      <c r="AM155" s="366" t="s">
        <v>7</v>
      </c>
      <c r="AN155" s="366" t="s">
        <v>7</v>
      </c>
      <c r="AO155" s="366" t="s">
        <v>7</v>
      </c>
      <c r="AP155" s="366" t="s">
        <v>7</v>
      </c>
      <c r="AQ155" s="366" t="s">
        <v>7</v>
      </c>
      <c r="AR155" s="366" t="s">
        <v>7</v>
      </c>
      <c r="AS155" s="366" t="s">
        <v>7</v>
      </c>
      <c r="AT155" s="366" t="s">
        <v>7</v>
      </c>
      <c r="AU155" s="366" t="s">
        <v>7</v>
      </c>
      <c r="AV155" s="366" t="s">
        <v>7</v>
      </c>
      <c r="AW155" s="366" t="s">
        <v>7</v>
      </c>
      <c r="AX155" s="366" t="s">
        <v>7</v>
      </c>
      <c r="AY155" s="366" t="s">
        <v>7</v>
      </c>
      <c r="AZ155" s="366" t="s">
        <v>7</v>
      </c>
      <c r="BA155" s="366" t="s">
        <v>7</v>
      </c>
      <c r="BB155" s="366" t="s">
        <v>7</v>
      </c>
      <c r="BC155" s="366" t="s">
        <v>7</v>
      </c>
      <c r="BD155" s="366" t="s">
        <v>7</v>
      </c>
      <c r="BE155" s="366" t="s">
        <v>7</v>
      </c>
      <c r="BF155" s="366" t="s">
        <v>7</v>
      </c>
      <c r="BG155" s="366" t="s">
        <v>7</v>
      </c>
      <c r="BH155" s="366" t="s">
        <v>7</v>
      </c>
      <c r="BI155" s="366" t="s">
        <v>7</v>
      </c>
      <c r="BJ155" s="366" t="s">
        <v>7</v>
      </c>
      <c r="BK155" s="91" t="s">
        <v>7</v>
      </c>
      <c r="BL155" s="121">
        <f t="shared" si="22"/>
        <v>150</v>
      </c>
      <c r="BM155" s="208" t="str">
        <f t="shared" ca="1" si="19"/>
        <v>x</v>
      </c>
      <c r="BO155" s="282" t="str">
        <f>'Task PV @ PT'!D155</f>
        <v>x</v>
      </c>
      <c r="BP155" s="282" t="str">
        <f t="shared" si="17"/>
        <v>x</v>
      </c>
      <c r="BQ155" s="283" t="str">
        <f t="shared" ca="1" si="18"/>
        <v>x</v>
      </c>
      <c r="BR155" s="278" t="str">
        <f t="shared" si="23"/>
        <v>x</v>
      </c>
      <c r="BS155" s="278" t="str">
        <f t="shared" ca="1" si="20"/>
        <v>x</v>
      </c>
      <c r="BT155" s="278" t="str">
        <f t="shared" si="21"/>
        <v>x</v>
      </c>
    </row>
    <row r="156" spans="1:72" ht="13.5" thickBot="1" x14ac:dyDescent="0.25">
      <c r="A156" s="100" t="str">
        <f>'Task PV @ PT'!A156</f>
        <v>Task Identifier</v>
      </c>
      <c r="B156" s="128" t="s">
        <v>7</v>
      </c>
      <c r="C156" s="133" t="s">
        <v>7</v>
      </c>
      <c r="D156" s="366" t="s">
        <v>7</v>
      </c>
      <c r="E156" s="366" t="s">
        <v>7</v>
      </c>
      <c r="F156" s="366" t="s">
        <v>7</v>
      </c>
      <c r="G156" s="366" t="s">
        <v>7</v>
      </c>
      <c r="H156" s="366" t="s">
        <v>7</v>
      </c>
      <c r="I156" s="366" t="s">
        <v>7</v>
      </c>
      <c r="J156" s="366" t="s">
        <v>7</v>
      </c>
      <c r="K156" s="366" t="s">
        <v>7</v>
      </c>
      <c r="L156" s="366" t="s">
        <v>7</v>
      </c>
      <c r="M156" s="366" t="s">
        <v>7</v>
      </c>
      <c r="N156" s="366" t="s">
        <v>7</v>
      </c>
      <c r="O156" s="366" t="s">
        <v>7</v>
      </c>
      <c r="P156" s="366" t="s">
        <v>7</v>
      </c>
      <c r="Q156" s="366" t="s">
        <v>7</v>
      </c>
      <c r="R156" s="366" t="s">
        <v>7</v>
      </c>
      <c r="S156" s="366" t="s">
        <v>7</v>
      </c>
      <c r="T156" s="366" t="s">
        <v>7</v>
      </c>
      <c r="U156" s="366" t="s">
        <v>7</v>
      </c>
      <c r="V156" s="366" t="s">
        <v>7</v>
      </c>
      <c r="W156" s="366" t="s">
        <v>7</v>
      </c>
      <c r="X156" s="366" t="s">
        <v>7</v>
      </c>
      <c r="Y156" s="366" t="s">
        <v>7</v>
      </c>
      <c r="Z156" s="366" t="s">
        <v>7</v>
      </c>
      <c r="AA156" s="366" t="s">
        <v>7</v>
      </c>
      <c r="AB156" s="366" t="s">
        <v>7</v>
      </c>
      <c r="AC156" s="366" t="s">
        <v>7</v>
      </c>
      <c r="AD156" s="366" t="s">
        <v>7</v>
      </c>
      <c r="AE156" s="366" t="s">
        <v>7</v>
      </c>
      <c r="AF156" s="366" t="s">
        <v>7</v>
      </c>
      <c r="AG156" s="366" t="s">
        <v>7</v>
      </c>
      <c r="AH156" s="366" t="s">
        <v>7</v>
      </c>
      <c r="AI156" s="366" t="s">
        <v>7</v>
      </c>
      <c r="AJ156" s="366" t="s">
        <v>7</v>
      </c>
      <c r="AK156" s="366" t="s">
        <v>7</v>
      </c>
      <c r="AL156" s="366" t="s">
        <v>7</v>
      </c>
      <c r="AM156" s="366" t="s">
        <v>7</v>
      </c>
      <c r="AN156" s="366" t="s">
        <v>7</v>
      </c>
      <c r="AO156" s="366" t="s">
        <v>7</v>
      </c>
      <c r="AP156" s="366" t="s">
        <v>7</v>
      </c>
      <c r="AQ156" s="366" t="s">
        <v>7</v>
      </c>
      <c r="AR156" s="366" t="s">
        <v>7</v>
      </c>
      <c r="AS156" s="366" t="s">
        <v>7</v>
      </c>
      <c r="AT156" s="366" t="s">
        <v>7</v>
      </c>
      <c r="AU156" s="366" t="s">
        <v>7</v>
      </c>
      <c r="AV156" s="366" t="s">
        <v>7</v>
      </c>
      <c r="AW156" s="366" t="s">
        <v>7</v>
      </c>
      <c r="AX156" s="366" t="s">
        <v>7</v>
      </c>
      <c r="AY156" s="366" t="s">
        <v>7</v>
      </c>
      <c r="AZ156" s="366" t="s">
        <v>7</v>
      </c>
      <c r="BA156" s="366" t="s">
        <v>7</v>
      </c>
      <c r="BB156" s="366" t="s">
        <v>7</v>
      </c>
      <c r="BC156" s="366" t="s">
        <v>7</v>
      </c>
      <c r="BD156" s="366" t="s">
        <v>7</v>
      </c>
      <c r="BE156" s="366" t="s">
        <v>7</v>
      </c>
      <c r="BF156" s="366" t="s">
        <v>7</v>
      </c>
      <c r="BG156" s="366" t="s">
        <v>7</v>
      </c>
      <c r="BH156" s="366" t="s">
        <v>7</v>
      </c>
      <c r="BI156" s="366" t="s">
        <v>7</v>
      </c>
      <c r="BJ156" s="366" t="s">
        <v>7</v>
      </c>
      <c r="BK156" s="91" t="s">
        <v>7</v>
      </c>
      <c r="BL156" s="121">
        <f t="shared" si="22"/>
        <v>151</v>
      </c>
      <c r="BM156" s="208" t="str">
        <f t="shared" ca="1" si="19"/>
        <v>x</v>
      </c>
      <c r="BO156" s="282" t="str">
        <f>'Task PV @ PT'!D156</f>
        <v>x</v>
      </c>
      <c r="BP156" s="282" t="str">
        <f t="shared" si="17"/>
        <v>x</v>
      </c>
      <c r="BQ156" s="283" t="str">
        <f t="shared" ca="1" si="18"/>
        <v>x</v>
      </c>
      <c r="BR156" s="278" t="str">
        <f t="shared" si="23"/>
        <v>x</v>
      </c>
      <c r="BS156" s="278" t="str">
        <f t="shared" ca="1" si="20"/>
        <v>x</v>
      </c>
      <c r="BT156" s="278" t="str">
        <f t="shared" si="21"/>
        <v>x</v>
      </c>
    </row>
    <row r="157" spans="1:72" ht="13.5" thickBot="1" x14ac:dyDescent="0.25">
      <c r="A157" s="100" t="str">
        <f>'Task PV @ PT'!A157</f>
        <v>Task Identifier</v>
      </c>
      <c r="B157" s="128" t="s">
        <v>7</v>
      </c>
      <c r="C157" s="133" t="s">
        <v>7</v>
      </c>
      <c r="D157" s="366" t="s">
        <v>7</v>
      </c>
      <c r="E157" s="366" t="s">
        <v>7</v>
      </c>
      <c r="F157" s="366" t="s">
        <v>7</v>
      </c>
      <c r="G157" s="366" t="s">
        <v>7</v>
      </c>
      <c r="H157" s="366" t="s">
        <v>7</v>
      </c>
      <c r="I157" s="366" t="s">
        <v>7</v>
      </c>
      <c r="J157" s="366" t="s">
        <v>7</v>
      </c>
      <c r="K157" s="366" t="s">
        <v>7</v>
      </c>
      <c r="L157" s="366" t="s">
        <v>7</v>
      </c>
      <c r="M157" s="366" t="s">
        <v>7</v>
      </c>
      <c r="N157" s="366" t="s">
        <v>7</v>
      </c>
      <c r="O157" s="366" t="s">
        <v>7</v>
      </c>
      <c r="P157" s="366" t="s">
        <v>7</v>
      </c>
      <c r="Q157" s="366" t="s">
        <v>7</v>
      </c>
      <c r="R157" s="366" t="s">
        <v>7</v>
      </c>
      <c r="S157" s="366" t="s">
        <v>7</v>
      </c>
      <c r="T157" s="366" t="s">
        <v>7</v>
      </c>
      <c r="U157" s="366" t="s">
        <v>7</v>
      </c>
      <c r="V157" s="366" t="s">
        <v>7</v>
      </c>
      <c r="W157" s="366" t="s">
        <v>7</v>
      </c>
      <c r="X157" s="366" t="s">
        <v>7</v>
      </c>
      <c r="Y157" s="366" t="s">
        <v>7</v>
      </c>
      <c r="Z157" s="366" t="s">
        <v>7</v>
      </c>
      <c r="AA157" s="366" t="s">
        <v>7</v>
      </c>
      <c r="AB157" s="366" t="s">
        <v>7</v>
      </c>
      <c r="AC157" s="366" t="s">
        <v>7</v>
      </c>
      <c r="AD157" s="366" t="s">
        <v>7</v>
      </c>
      <c r="AE157" s="366" t="s">
        <v>7</v>
      </c>
      <c r="AF157" s="366" t="s">
        <v>7</v>
      </c>
      <c r="AG157" s="366" t="s">
        <v>7</v>
      </c>
      <c r="AH157" s="366" t="s">
        <v>7</v>
      </c>
      <c r="AI157" s="366" t="s">
        <v>7</v>
      </c>
      <c r="AJ157" s="366" t="s">
        <v>7</v>
      </c>
      <c r="AK157" s="366" t="s">
        <v>7</v>
      </c>
      <c r="AL157" s="366" t="s">
        <v>7</v>
      </c>
      <c r="AM157" s="366" t="s">
        <v>7</v>
      </c>
      <c r="AN157" s="366" t="s">
        <v>7</v>
      </c>
      <c r="AO157" s="366" t="s">
        <v>7</v>
      </c>
      <c r="AP157" s="366" t="s">
        <v>7</v>
      </c>
      <c r="AQ157" s="366" t="s">
        <v>7</v>
      </c>
      <c r="AR157" s="366" t="s">
        <v>7</v>
      </c>
      <c r="AS157" s="366" t="s">
        <v>7</v>
      </c>
      <c r="AT157" s="366" t="s">
        <v>7</v>
      </c>
      <c r="AU157" s="366" t="s">
        <v>7</v>
      </c>
      <c r="AV157" s="366" t="s">
        <v>7</v>
      </c>
      <c r="AW157" s="366" t="s">
        <v>7</v>
      </c>
      <c r="AX157" s="366" t="s">
        <v>7</v>
      </c>
      <c r="AY157" s="366" t="s">
        <v>7</v>
      </c>
      <c r="AZ157" s="366" t="s">
        <v>7</v>
      </c>
      <c r="BA157" s="366" t="s">
        <v>7</v>
      </c>
      <c r="BB157" s="366" t="s">
        <v>7</v>
      </c>
      <c r="BC157" s="366" t="s">
        <v>7</v>
      </c>
      <c r="BD157" s="366" t="s">
        <v>7</v>
      </c>
      <c r="BE157" s="366" t="s">
        <v>7</v>
      </c>
      <c r="BF157" s="366" t="s">
        <v>7</v>
      </c>
      <c r="BG157" s="366" t="s">
        <v>7</v>
      </c>
      <c r="BH157" s="366" t="s">
        <v>7</v>
      </c>
      <c r="BI157" s="366" t="s">
        <v>7</v>
      </c>
      <c r="BJ157" s="366" t="s">
        <v>7</v>
      </c>
      <c r="BK157" s="91" t="s">
        <v>7</v>
      </c>
      <c r="BL157" s="121">
        <f t="shared" si="22"/>
        <v>152</v>
      </c>
      <c r="BM157" s="208" t="str">
        <f t="shared" ca="1" si="19"/>
        <v>x</v>
      </c>
      <c r="BO157" s="282" t="str">
        <f>'Task PV @ PT'!D157</f>
        <v>x</v>
      </c>
      <c r="BP157" s="282" t="str">
        <f t="shared" si="17"/>
        <v>x</v>
      </c>
      <c r="BQ157" s="283" t="str">
        <f t="shared" ca="1" si="18"/>
        <v>x</v>
      </c>
      <c r="BR157" s="278" t="str">
        <f t="shared" si="23"/>
        <v>x</v>
      </c>
      <c r="BS157" s="278" t="str">
        <f t="shared" ca="1" si="20"/>
        <v>x</v>
      </c>
      <c r="BT157" s="278" t="str">
        <f t="shared" si="21"/>
        <v>x</v>
      </c>
    </row>
    <row r="158" spans="1:72" ht="13.5" thickBot="1" x14ac:dyDescent="0.25">
      <c r="A158" s="100" t="str">
        <f>'Task PV @ PT'!A158</f>
        <v>Task Identifier</v>
      </c>
      <c r="B158" s="128" t="s">
        <v>7</v>
      </c>
      <c r="C158" s="133" t="s">
        <v>7</v>
      </c>
      <c r="D158" s="366" t="s">
        <v>7</v>
      </c>
      <c r="E158" s="366" t="s">
        <v>7</v>
      </c>
      <c r="F158" s="366" t="s">
        <v>7</v>
      </c>
      <c r="G158" s="366" t="s">
        <v>7</v>
      </c>
      <c r="H158" s="366" t="s">
        <v>7</v>
      </c>
      <c r="I158" s="366" t="s">
        <v>7</v>
      </c>
      <c r="J158" s="366" t="s">
        <v>7</v>
      </c>
      <c r="K158" s="366" t="s">
        <v>7</v>
      </c>
      <c r="L158" s="366" t="s">
        <v>7</v>
      </c>
      <c r="M158" s="366" t="s">
        <v>7</v>
      </c>
      <c r="N158" s="366" t="s">
        <v>7</v>
      </c>
      <c r="O158" s="366" t="s">
        <v>7</v>
      </c>
      <c r="P158" s="366" t="s">
        <v>7</v>
      </c>
      <c r="Q158" s="366" t="s">
        <v>7</v>
      </c>
      <c r="R158" s="366" t="s">
        <v>7</v>
      </c>
      <c r="S158" s="366" t="s">
        <v>7</v>
      </c>
      <c r="T158" s="366" t="s">
        <v>7</v>
      </c>
      <c r="U158" s="366" t="s">
        <v>7</v>
      </c>
      <c r="V158" s="366" t="s">
        <v>7</v>
      </c>
      <c r="W158" s="366" t="s">
        <v>7</v>
      </c>
      <c r="X158" s="366" t="s">
        <v>7</v>
      </c>
      <c r="Y158" s="366" t="s">
        <v>7</v>
      </c>
      <c r="Z158" s="366" t="s">
        <v>7</v>
      </c>
      <c r="AA158" s="366" t="s">
        <v>7</v>
      </c>
      <c r="AB158" s="366" t="s">
        <v>7</v>
      </c>
      <c r="AC158" s="366" t="s">
        <v>7</v>
      </c>
      <c r="AD158" s="366" t="s">
        <v>7</v>
      </c>
      <c r="AE158" s="366" t="s">
        <v>7</v>
      </c>
      <c r="AF158" s="366" t="s">
        <v>7</v>
      </c>
      <c r="AG158" s="366" t="s">
        <v>7</v>
      </c>
      <c r="AH158" s="366" t="s">
        <v>7</v>
      </c>
      <c r="AI158" s="366" t="s">
        <v>7</v>
      </c>
      <c r="AJ158" s="366" t="s">
        <v>7</v>
      </c>
      <c r="AK158" s="366" t="s">
        <v>7</v>
      </c>
      <c r="AL158" s="366" t="s">
        <v>7</v>
      </c>
      <c r="AM158" s="366" t="s">
        <v>7</v>
      </c>
      <c r="AN158" s="366" t="s">
        <v>7</v>
      </c>
      <c r="AO158" s="366" t="s">
        <v>7</v>
      </c>
      <c r="AP158" s="366" t="s">
        <v>7</v>
      </c>
      <c r="AQ158" s="366" t="s">
        <v>7</v>
      </c>
      <c r="AR158" s="366" t="s">
        <v>7</v>
      </c>
      <c r="AS158" s="366" t="s">
        <v>7</v>
      </c>
      <c r="AT158" s="366" t="s">
        <v>7</v>
      </c>
      <c r="AU158" s="366" t="s">
        <v>7</v>
      </c>
      <c r="AV158" s="366" t="s">
        <v>7</v>
      </c>
      <c r="AW158" s="366" t="s">
        <v>7</v>
      </c>
      <c r="AX158" s="366" t="s">
        <v>7</v>
      </c>
      <c r="AY158" s="366" t="s">
        <v>7</v>
      </c>
      <c r="AZ158" s="366" t="s">
        <v>7</v>
      </c>
      <c r="BA158" s="366" t="s">
        <v>7</v>
      </c>
      <c r="BB158" s="366" t="s">
        <v>7</v>
      </c>
      <c r="BC158" s="366" t="s">
        <v>7</v>
      </c>
      <c r="BD158" s="366" t="s">
        <v>7</v>
      </c>
      <c r="BE158" s="366" t="s">
        <v>7</v>
      </c>
      <c r="BF158" s="366" t="s">
        <v>7</v>
      </c>
      <c r="BG158" s="366" t="s">
        <v>7</v>
      </c>
      <c r="BH158" s="366" t="s">
        <v>7</v>
      </c>
      <c r="BI158" s="366" t="s">
        <v>7</v>
      </c>
      <c r="BJ158" s="366" t="s">
        <v>7</v>
      </c>
      <c r="BK158" s="91" t="s">
        <v>7</v>
      </c>
      <c r="BL158" s="121">
        <f t="shared" si="22"/>
        <v>153</v>
      </c>
      <c r="BM158" s="208" t="str">
        <f t="shared" ca="1" si="19"/>
        <v>x</v>
      </c>
      <c r="BO158" s="282" t="str">
        <f>'Task PV @ PT'!D158</f>
        <v>x</v>
      </c>
      <c r="BP158" s="282" t="str">
        <f t="shared" si="17"/>
        <v>x</v>
      </c>
      <c r="BQ158" s="283" t="str">
        <f t="shared" ca="1" si="18"/>
        <v>x</v>
      </c>
      <c r="BR158" s="278" t="str">
        <f t="shared" si="23"/>
        <v>x</v>
      </c>
      <c r="BS158" s="278" t="str">
        <f t="shared" ca="1" si="20"/>
        <v>x</v>
      </c>
      <c r="BT158" s="278" t="str">
        <f t="shared" si="21"/>
        <v>x</v>
      </c>
    </row>
    <row r="159" spans="1:72" ht="13.5" thickBot="1" x14ac:dyDescent="0.25">
      <c r="A159" s="100" t="str">
        <f>'Task PV @ PT'!A159</f>
        <v>Task Identifier</v>
      </c>
      <c r="B159" s="128" t="s">
        <v>7</v>
      </c>
      <c r="C159" s="133" t="s">
        <v>7</v>
      </c>
      <c r="D159" s="366" t="s">
        <v>7</v>
      </c>
      <c r="E159" s="366" t="s">
        <v>7</v>
      </c>
      <c r="F159" s="366" t="s">
        <v>7</v>
      </c>
      <c r="G159" s="366" t="s">
        <v>7</v>
      </c>
      <c r="H159" s="366" t="s">
        <v>7</v>
      </c>
      <c r="I159" s="366" t="s">
        <v>7</v>
      </c>
      <c r="J159" s="366" t="s">
        <v>7</v>
      </c>
      <c r="K159" s="366" t="s">
        <v>7</v>
      </c>
      <c r="L159" s="366" t="s">
        <v>7</v>
      </c>
      <c r="M159" s="366" t="s">
        <v>7</v>
      </c>
      <c r="N159" s="366" t="s">
        <v>7</v>
      </c>
      <c r="O159" s="366" t="s">
        <v>7</v>
      </c>
      <c r="P159" s="366" t="s">
        <v>7</v>
      </c>
      <c r="Q159" s="366" t="s">
        <v>7</v>
      </c>
      <c r="R159" s="366" t="s">
        <v>7</v>
      </c>
      <c r="S159" s="366" t="s">
        <v>7</v>
      </c>
      <c r="T159" s="366" t="s">
        <v>7</v>
      </c>
      <c r="U159" s="366" t="s">
        <v>7</v>
      </c>
      <c r="V159" s="366" t="s">
        <v>7</v>
      </c>
      <c r="W159" s="366" t="s">
        <v>7</v>
      </c>
      <c r="X159" s="366" t="s">
        <v>7</v>
      </c>
      <c r="Y159" s="366" t="s">
        <v>7</v>
      </c>
      <c r="Z159" s="366" t="s">
        <v>7</v>
      </c>
      <c r="AA159" s="366" t="s">
        <v>7</v>
      </c>
      <c r="AB159" s="366" t="s">
        <v>7</v>
      </c>
      <c r="AC159" s="366" t="s">
        <v>7</v>
      </c>
      <c r="AD159" s="366" t="s">
        <v>7</v>
      </c>
      <c r="AE159" s="366" t="s">
        <v>7</v>
      </c>
      <c r="AF159" s="366" t="s">
        <v>7</v>
      </c>
      <c r="AG159" s="366" t="s">
        <v>7</v>
      </c>
      <c r="AH159" s="366" t="s">
        <v>7</v>
      </c>
      <c r="AI159" s="366" t="s">
        <v>7</v>
      </c>
      <c r="AJ159" s="366" t="s">
        <v>7</v>
      </c>
      <c r="AK159" s="366" t="s">
        <v>7</v>
      </c>
      <c r="AL159" s="366" t="s">
        <v>7</v>
      </c>
      <c r="AM159" s="366" t="s">
        <v>7</v>
      </c>
      <c r="AN159" s="366" t="s">
        <v>7</v>
      </c>
      <c r="AO159" s="366" t="s">
        <v>7</v>
      </c>
      <c r="AP159" s="366" t="s">
        <v>7</v>
      </c>
      <c r="AQ159" s="366" t="s">
        <v>7</v>
      </c>
      <c r="AR159" s="366" t="s">
        <v>7</v>
      </c>
      <c r="AS159" s="366" t="s">
        <v>7</v>
      </c>
      <c r="AT159" s="366" t="s">
        <v>7</v>
      </c>
      <c r="AU159" s="366" t="s">
        <v>7</v>
      </c>
      <c r="AV159" s="366" t="s">
        <v>7</v>
      </c>
      <c r="AW159" s="366" t="s">
        <v>7</v>
      </c>
      <c r="AX159" s="366" t="s">
        <v>7</v>
      </c>
      <c r="AY159" s="366" t="s">
        <v>7</v>
      </c>
      <c r="AZ159" s="366" t="s">
        <v>7</v>
      </c>
      <c r="BA159" s="366" t="s">
        <v>7</v>
      </c>
      <c r="BB159" s="366" t="s">
        <v>7</v>
      </c>
      <c r="BC159" s="366" t="s">
        <v>7</v>
      </c>
      <c r="BD159" s="366" t="s">
        <v>7</v>
      </c>
      <c r="BE159" s="366" t="s">
        <v>7</v>
      </c>
      <c r="BF159" s="366" t="s">
        <v>7</v>
      </c>
      <c r="BG159" s="366" t="s">
        <v>7</v>
      </c>
      <c r="BH159" s="366" t="s">
        <v>7</v>
      </c>
      <c r="BI159" s="366" t="s">
        <v>7</v>
      </c>
      <c r="BJ159" s="366" t="s">
        <v>7</v>
      </c>
      <c r="BK159" s="91" t="s">
        <v>7</v>
      </c>
      <c r="BL159" s="121">
        <f t="shared" si="22"/>
        <v>154</v>
      </c>
      <c r="BM159" s="208" t="str">
        <f t="shared" ca="1" si="19"/>
        <v>x</v>
      </c>
      <c r="BO159" s="282" t="str">
        <f>'Task PV @ PT'!D159</f>
        <v>x</v>
      </c>
      <c r="BP159" s="282" t="str">
        <f t="shared" si="17"/>
        <v>x</v>
      </c>
      <c r="BQ159" s="283" t="str">
        <f t="shared" ca="1" si="18"/>
        <v>x</v>
      </c>
      <c r="BR159" s="278" t="str">
        <f t="shared" si="23"/>
        <v>x</v>
      </c>
      <c r="BS159" s="278" t="str">
        <f t="shared" ca="1" si="20"/>
        <v>x</v>
      </c>
      <c r="BT159" s="278" t="str">
        <f t="shared" si="21"/>
        <v>x</v>
      </c>
    </row>
    <row r="160" spans="1:72" ht="13.5" thickBot="1" x14ac:dyDescent="0.25">
      <c r="A160" s="100" t="str">
        <f>'Task PV @ PT'!A160</f>
        <v>Task Identifier</v>
      </c>
      <c r="B160" s="128" t="s">
        <v>7</v>
      </c>
      <c r="C160" s="133" t="s">
        <v>7</v>
      </c>
      <c r="D160" s="366" t="s">
        <v>7</v>
      </c>
      <c r="E160" s="366" t="s">
        <v>7</v>
      </c>
      <c r="F160" s="366" t="s">
        <v>7</v>
      </c>
      <c r="G160" s="366" t="s">
        <v>7</v>
      </c>
      <c r="H160" s="366" t="s">
        <v>7</v>
      </c>
      <c r="I160" s="366" t="s">
        <v>7</v>
      </c>
      <c r="J160" s="366" t="s">
        <v>7</v>
      </c>
      <c r="K160" s="366" t="s">
        <v>7</v>
      </c>
      <c r="L160" s="366" t="s">
        <v>7</v>
      </c>
      <c r="M160" s="366" t="s">
        <v>7</v>
      </c>
      <c r="N160" s="366" t="s">
        <v>7</v>
      </c>
      <c r="O160" s="366" t="s">
        <v>7</v>
      </c>
      <c r="P160" s="366" t="s">
        <v>7</v>
      </c>
      <c r="Q160" s="366" t="s">
        <v>7</v>
      </c>
      <c r="R160" s="366" t="s">
        <v>7</v>
      </c>
      <c r="S160" s="366" t="s">
        <v>7</v>
      </c>
      <c r="T160" s="366" t="s">
        <v>7</v>
      </c>
      <c r="U160" s="366" t="s">
        <v>7</v>
      </c>
      <c r="V160" s="366" t="s">
        <v>7</v>
      </c>
      <c r="W160" s="366" t="s">
        <v>7</v>
      </c>
      <c r="X160" s="366" t="s">
        <v>7</v>
      </c>
      <c r="Y160" s="366" t="s">
        <v>7</v>
      </c>
      <c r="Z160" s="366" t="s">
        <v>7</v>
      </c>
      <c r="AA160" s="366" t="s">
        <v>7</v>
      </c>
      <c r="AB160" s="366" t="s">
        <v>7</v>
      </c>
      <c r="AC160" s="366" t="s">
        <v>7</v>
      </c>
      <c r="AD160" s="366" t="s">
        <v>7</v>
      </c>
      <c r="AE160" s="366" t="s">
        <v>7</v>
      </c>
      <c r="AF160" s="366" t="s">
        <v>7</v>
      </c>
      <c r="AG160" s="366" t="s">
        <v>7</v>
      </c>
      <c r="AH160" s="366" t="s">
        <v>7</v>
      </c>
      <c r="AI160" s="366" t="s">
        <v>7</v>
      </c>
      <c r="AJ160" s="366" t="s">
        <v>7</v>
      </c>
      <c r="AK160" s="366" t="s">
        <v>7</v>
      </c>
      <c r="AL160" s="366" t="s">
        <v>7</v>
      </c>
      <c r="AM160" s="366" t="s">
        <v>7</v>
      </c>
      <c r="AN160" s="366" t="s">
        <v>7</v>
      </c>
      <c r="AO160" s="366" t="s">
        <v>7</v>
      </c>
      <c r="AP160" s="366" t="s">
        <v>7</v>
      </c>
      <c r="AQ160" s="366" t="s">
        <v>7</v>
      </c>
      <c r="AR160" s="366" t="s">
        <v>7</v>
      </c>
      <c r="AS160" s="366" t="s">
        <v>7</v>
      </c>
      <c r="AT160" s="366" t="s">
        <v>7</v>
      </c>
      <c r="AU160" s="366" t="s">
        <v>7</v>
      </c>
      <c r="AV160" s="366" t="s">
        <v>7</v>
      </c>
      <c r="AW160" s="366" t="s">
        <v>7</v>
      </c>
      <c r="AX160" s="366" t="s">
        <v>7</v>
      </c>
      <c r="AY160" s="366" t="s">
        <v>7</v>
      </c>
      <c r="AZ160" s="366" t="s">
        <v>7</v>
      </c>
      <c r="BA160" s="366" t="s">
        <v>7</v>
      </c>
      <c r="BB160" s="366" t="s">
        <v>7</v>
      </c>
      <c r="BC160" s="366" t="s">
        <v>7</v>
      </c>
      <c r="BD160" s="366" t="s">
        <v>7</v>
      </c>
      <c r="BE160" s="366" t="s">
        <v>7</v>
      </c>
      <c r="BF160" s="366" t="s">
        <v>7</v>
      </c>
      <c r="BG160" s="366" t="s">
        <v>7</v>
      </c>
      <c r="BH160" s="366" t="s">
        <v>7</v>
      </c>
      <c r="BI160" s="366" t="s">
        <v>7</v>
      </c>
      <c r="BJ160" s="366" t="s">
        <v>7</v>
      </c>
      <c r="BK160" s="91" t="s">
        <v>7</v>
      </c>
      <c r="BL160" s="121">
        <f t="shared" si="22"/>
        <v>155</v>
      </c>
      <c r="BM160" s="208" t="str">
        <f t="shared" ca="1" si="19"/>
        <v>x</v>
      </c>
      <c r="BO160" s="282" t="str">
        <f>'Task PV @ PT'!D160</f>
        <v>x</v>
      </c>
      <c r="BP160" s="282" t="str">
        <f t="shared" si="17"/>
        <v>x</v>
      </c>
      <c r="BQ160" s="283" t="str">
        <f t="shared" ca="1" si="18"/>
        <v>x</v>
      </c>
      <c r="BR160" s="278" t="str">
        <f t="shared" si="23"/>
        <v>x</v>
      </c>
      <c r="BS160" s="278" t="str">
        <f t="shared" ca="1" si="20"/>
        <v>x</v>
      </c>
      <c r="BT160" s="278" t="str">
        <f t="shared" si="21"/>
        <v>x</v>
      </c>
    </row>
    <row r="161" spans="1:72" ht="13.5" thickBot="1" x14ac:dyDescent="0.25">
      <c r="A161" s="100" t="str">
        <f>'Task PV @ PT'!A161</f>
        <v>Task Identifier</v>
      </c>
      <c r="B161" s="128" t="s">
        <v>7</v>
      </c>
      <c r="C161" s="133" t="s">
        <v>7</v>
      </c>
      <c r="D161" s="366" t="s">
        <v>7</v>
      </c>
      <c r="E161" s="366" t="s">
        <v>7</v>
      </c>
      <c r="F161" s="366" t="s">
        <v>7</v>
      </c>
      <c r="G161" s="366" t="s">
        <v>7</v>
      </c>
      <c r="H161" s="366" t="s">
        <v>7</v>
      </c>
      <c r="I161" s="366" t="s">
        <v>7</v>
      </c>
      <c r="J161" s="366" t="s">
        <v>7</v>
      </c>
      <c r="K161" s="366" t="s">
        <v>7</v>
      </c>
      <c r="L161" s="366" t="s">
        <v>7</v>
      </c>
      <c r="M161" s="366" t="s">
        <v>7</v>
      </c>
      <c r="N161" s="366" t="s">
        <v>7</v>
      </c>
      <c r="O161" s="366" t="s">
        <v>7</v>
      </c>
      <c r="P161" s="366" t="s">
        <v>7</v>
      </c>
      <c r="Q161" s="366" t="s">
        <v>7</v>
      </c>
      <c r="R161" s="366" t="s">
        <v>7</v>
      </c>
      <c r="S161" s="366" t="s">
        <v>7</v>
      </c>
      <c r="T161" s="366" t="s">
        <v>7</v>
      </c>
      <c r="U161" s="366" t="s">
        <v>7</v>
      </c>
      <c r="V161" s="366" t="s">
        <v>7</v>
      </c>
      <c r="W161" s="366" t="s">
        <v>7</v>
      </c>
      <c r="X161" s="366" t="s">
        <v>7</v>
      </c>
      <c r="Y161" s="366" t="s">
        <v>7</v>
      </c>
      <c r="Z161" s="366" t="s">
        <v>7</v>
      </c>
      <c r="AA161" s="366" t="s">
        <v>7</v>
      </c>
      <c r="AB161" s="366" t="s">
        <v>7</v>
      </c>
      <c r="AC161" s="366" t="s">
        <v>7</v>
      </c>
      <c r="AD161" s="366" t="s">
        <v>7</v>
      </c>
      <c r="AE161" s="366" t="s">
        <v>7</v>
      </c>
      <c r="AF161" s="366" t="s">
        <v>7</v>
      </c>
      <c r="AG161" s="366" t="s">
        <v>7</v>
      </c>
      <c r="AH161" s="366" t="s">
        <v>7</v>
      </c>
      <c r="AI161" s="366" t="s">
        <v>7</v>
      </c>
      <c r="AJ161" s="366" t="s">
        <v>7</v>
      </c>
      <c r="AK161" s="366" t="s">
        <v>7</v>
      </c>
      <c r="AL161" s="366" t="s">
        <v>7</v>
      </c>
      <c r="AM161" s="366" t="s">
        <v>7</v>
      </c>
      <c r="AN161" s="366" t="s">
        <v>7</v>
      </c>
      <c r="AO161" s="366" t="s">
        <v>7</v>
      </c>
      <c r="AP161" s="366" t="s">
        <v>7</v>
      </c>
      <c r="AQ161" s="366" t="s">
        <v>7</v>
      </c>
      <c r="AR161" s="366" t="s">
        <v>7</v>
      </c>
      <c r="AS161" s="366" t="s">
        <v>7</v>
      </c>
      <c r="AT161" s="366" t="s">
        <v>7</v>
      </c>
      <c r="AU161" s="366" t="s">
        <v>7</v>
      </c>
      <c r="AV161" s="366" t="s">
        <v>7</v>
      </c>
      <c r="AW161" s="366" t="s">
        <v>7</v>
      </c>
      <c r="AX161" s="366" t="s">
        <v>7</v>
      </c>
      <c r="AY161" s="366" t="s">
        <v>7</v>
      </c>
      <c r="AZ161" s="366" t="s">
        <v>7</v>
      </c>
      <c r="BA161" s="366" t="s">
        <v>7</v>
      </c>
      <c r="BB161" s="366" t="s">
        <v>7</v>
      </c>
      <c r="BC161" s="366" t="s">
        <v>7</v>
      </c>
      <c r="BD161" s="366" t="s">
        <v>7</v>
      </c>
      <c r="BE161" s="366" t="s">
        <v>7</v>
      </c>
      <c r="BF161" s="366" t="s">
        <v>7</v>
      </c>
      <c r="BG161" s="366" t="s">
        <v>7</v>
      </c>
      <c r="BH161" s="366" t="s">
        <v>7</v>
      </c>
      <c r="BI161" s="366" t="s">
        <v>7</v>
      </c>
      <c r="BJ161" s="366" t="s">
        <v>7</v>
      </c>
      <c r="BK161" s="91" t="s">
        <v>7</v>
      </c>
      <c r="BL161" s="121">
        <f t="shared" si="22"/>
        <v>156</v>
      </c>
      <c r="BM161" s="208" t="str">
        <f t="shared" ca="1" si="19"/>
        <v>x</v>
      </c>
      <c r="BO161" s="282" t="str">
        <f>'Task PV @ PT'!D161</f>
        <v>x</v>
      </c>
      <c r="BP161" s="282" t="str">
        <f t="shared" si="17"/>
        <v>x</v>
      </c>
      <c r="BQ161" s="283" t="str">
        <f t="shared" ca="1" si="18"/>
        <v>x</v>
      </c>
      <c r="BR161" s="278" t="str">
        <f t="shared" si="23"/>
        <v>x</v>
      </c>
      <c r="BS161" s="278" t="str">
        <f t="shared" ca="1" si="20"/>
        <v>x</v>
      </c>
      <c r="BT161" s="278" t="str">
        <f t="shared" si="21"/>
        <v>x</v>
      </c>
    </row>
    <row r="162" spans="1:72" ht="13.5" thickBot="1" x14ac:dyDescent="0.25">
      <c r="A162" s="100" t="str">
        <f>'Task PV @ PT'!A162</f>
        <v>Task Identifier</v>
      </c>
      <c r="B162" s="128" t="s">
        <v>7</v>
      </c>
      <c r="C162" s="133" t="s">
        <v>7</v>
      </c>
      <c r="D162" s="366" t="s">
        <v>7</v>
      </c>
      <c r="E162" s="366" t="s">
        <v>7</v>
      </c>
      <c r="F162" s="366" t="s">
        <v>7</v>
      </c>
      <c r="G162" s="366" t="s">
        <v>7</v>
      </c>
      <c r="H162" s="366" t="s">
        <v>7</v>
      </c>
      <c r="I162" s="366" t="s">
        <v>7</v>
      </c>
      <c r="J162" s="366" t="s">
        <v>7</v>
      </c>
      <c r="K162" s="366" t="s">
        <v>7</v>
      </c>
      <c r="L162" s="366" t="s">
        <v>7</v>
      </c>
      <c r="M162" s="366" t="s">
        <v>7</v>
      </c>
      <c r="N162" s="366" t="s">
        <v>7</v>
      </c>
      <c r="O162" s="366" t="s">
        <v>7</v>
      </c>
      <c r="P162" s="366" t="s">
        <v>7</v>
      </c>
      <c r="Q162" s="366" t="s">
        <v>7</v>
      </c>
      <c r="R162" s="366" t="s">
        <v>7</v>
      </c>
      <c r="S162" s="366" t="s">
        <v>7</v>
      </c>
      <c r="T162" s="366" t="s">
        <v>7</v>
      </c>
      <c r="U162" s="366" t="s">
        <v>7</v>
      </c>
      <c r="V162" s="366" t="s">
        <v>7</v>
      </c>
      <c r="W162" s="366" t="s">
        <v>7</v>
      </c>
      <c r="X162" s="366" t="s">
        <v>7</v>
      </c>
      <c r="Y162" s="366" t="s">
        <v>7</v>
      </c>
      <c r="Z162" s="366" t="s">
        <v>7</v>
      </c>
      <c r="AA162" s="366" t="s">
        <v>7</v>
      </c>
      <c r="AB162" s="366" t="s">
        <v>7</v>
      </c>
      <c r="AC162" s="366" t="s">
        <v>7</v>
      </c>
      <c r="AD162" s="366" t="s">
        <v>7</v>
      </c>
      <c r="AE162" s="366" t="s">
        <v>7</v>
      </c>
      <c r="AF162" s="366" t="s">
        <v>7</v>
      </c>
      <c r="AG162" s="366" t="s">
        <v>7</v>
      </c>
      <c r="AH162" s="366" t="s">
        <v>7</v>
      </c>
      <c r="AI162" s="366" t="s">
        <v>7</v>
      </c>
      <c r="AJ162" s="366" t="s">
        <v>7</v>
      </c>
      <c r="AK162" s="366" t="s">
        <v>7</v>
      </c>
      <c r="AL162" s="366" t="s">
        <v>7</v>
      </c>
      <c r="AM162" s="366" t="s">
        <v>7</v>
      </c>
      <c r="AN162" s="366" t="s">
        <v>7</v>
      </c>
      <c r="AO162" s="366" t="s">
        <v>7</v>
      </c>
      <c r="AP162" s="366" t="s">
        <v>7</v>
      </c>
      <c r="AQ162" s="366" t="s">
        <v>7</v>
      </c>
      <c r="AR162" s="366" t="s">
        <v>7</v>
      </c>
      <c r="AS162" s="366" t="s">
        <v>7</v>
      </c>
      <c r="AT162" s="366" t="s">
        <v>7</v>
      </c>
      <c r="AU162" s="366" t="s">
        <v>7</v>
      </c>
      <c r="AV162" s="366" t="s">
        <v>7</v>
      </c>
      <c r="AW162" s="366" t="s">
        <v>7</v>
      </c>
      <c r="AX162" s="366" t="s">
        <v>7</v>
      </c>
      <c r="AY162" s="366" t="s">
        <v>7</v>
      </c>
      <c r="AZ162" s="366" t="s">
        <v>7</v>
      </c>
      <c r="BA162" s="366" t="s">
        <v>7</v>
      </c>
      <c r="BB162" s="366" t="s">
        <v>7</v>
      </c>
      <c r="BC162" s="366" t="s">
        <v>7</v>
      </c>
      <c r="BD162" s="366" t="s">
        <v>7</v>
      </c>
      <c r="BE162" s="366" t="s">
        <v>7</v>
      </c>
      <c r="BF162" s="366" t="s">
        <v>7</v>
      </c>
      <c r="BG162" s="366" t="s">
        <v>7</v>
      </c>
      <c r="BH162" s="366" t="s">
        <v>7</v>
      </c>
      <c r="BI162" s="366" t="s">
        <v>7</v>
      </c>
      <c r="BJ162" s="366" t="s">
        <v>7</v>
      </c>
      <c r="BK162" s="91" t="s">
        <v>7</v>
      </c>
      <c r="BL162" s="121">
        <f t="shared" si="22"/>
        <v>157</v>
      </c>
      <c r="BM162" s="208" t="str">
        <f t="shared" ca="1" si="19"/>
        <v>x</v>
      </c>
      <c r="BO162" s="282" t="str">
        <f>'Task PV @ PT'!D162</f>
        <v>x</v>
      </c>
      <c r="BP162" s="282" t="str">
        <f t="shared" si="17"/>
        <v>x</v>
      </c>
      <c r="BQ162" s="283" t="str">
        <f t="shared" ca="1" si="18"/>
        <v>x</v>
      </c>
      <c r="BR162" s="278" t="str">
        <f t="shared" si="23"/>
        <v>x</v>
      </c>
      <c r="BS162" s="278" t="str">
        <f t="shared" ca="1" si="20"/>
        <v>x</v>
      </c>
      <c r="BT162" s="278" t="str">
        <f t="shared" si="21"/>
        <v>x</v>
      </c>
    </row>
    <row r="163" spans="1:72" ht="13.5" thickBot="1" x14ac:dyDescent="0.25">
      <c r="A163" s="100" t="str">
        <f>'Task PV @ PT'!A163</f>
        <v>Task Identifier</v>
      </c>
      <c r="B163" s="128" t="s">
        <v>7</v>
      </c>
      <c r="C163" s="133" t="s">
        <v>7</v>
      </c>
      <c r="D163" s="366" t="s">
        <v>7</v>
      </c>
      <c r="E163" s="366" t="s">
        <v>7</v>
      </c>
      <c r="F163" s="366" t="s">
        <v>7</v>
      </c>
      <c r="G163" s="366" t="s">
        <v>7</v>
      </c>
      <c r="H163" s="366" t="s">
        <v>7</v>
      </c>
      <c r="I163" s="366" t="s">
        <v>7</v>
      </c>
      <c r="J163" s="366" t="s">
        <v>7</v>
      </c>
      <c r="K163" s="366" t="s">
        <v>7</v>
      </c>
      <c r="L163" s="366" t="s">
        <v>7</v>
      </c>
      <c r="M163" s="366" t="s">
        <v>7</v>
      </c>
      <c r="N163" s="366" t="s">
        <v>7</v>
      </c>
      <c r="O163" s="366" t="s">
        <v>7</v>
      </c>
      <c r="P163" s="366" t="s">
        <v>7</v>
      </c>
      <c r="Q163" s="366" t="s">
        <v>7</v>
      </c>
      <c r="R163" s="366" t="s">
        <v>7</v>
      </c>
      <c r="S163" s="366" t="s">
        <v>7</v>
      </c>
      <c r="T163" s="366" t="s">
        <v>7</v>
      </c>
      <c r="U163" s="366" t="s">
        <v>7</v>
      </c>
      <c r="V163" s="366" t="s">
        <v>7</v>
      </c>
      <c r="W163" s="366" t="s">
        <v>7</v>
      </c>
      <c r="X163" s="366" t="s">
        <v>7</v>
      </c>
      <c r="Y163" s="366" t="s">
        <v>7</v>
      </c>
      <c r="Z163" s="366" t="s">
        <v>7</v>
      </c>
      <c r="AA163" s="366" t="s">
        <v>7</v>
      </c>
      <c r="AB163" s="366" t="s">
        <v>7</v>
      </c>
      <c r="AC163" s="366" t="s">
        <v>7</v>
      </c>
      <c r="AD163" s="366" t="s">
        <v>7</v>
      </c>
      <c r="AE163" s="366" t="s">
        <v>7</v>
      </c>
      <c r="AF163" s="366" t="s">
        <v>7</v>
      </c>
      <c r="AG163" s="366" t="s">
        <v>7</v>
      </c>
      <c r="AH163" s="366" t="s">
        <v>7</v>
      </c>
      <c r="AI163" s="366" t="s">
        <v>7</v>
      </c>
      <c r="AJ163" s="366" t="s">
        <v>7</v>
      </c>
      <c r="AK163" s="366" t="s">
        <v>7</v>
      </c>
      <c r="AL163" s="366" t="s">
        <v>7</v>
      </c>
      <c r="AM163" s="366" t="s">
        <v>7</v>
      </c>
      <c r="AN163" s="366" t="s">
        <v>7</v>
      </c>
      <c r="AO163" s="366" t="s">
        <v>7</v>
      </c>
      <c r="AP163" s="366" t="s">
        <v>7</v>
      </c>
      <c r="AQ163" s="366" t="s">
        <v>7</v>
      </c>
      <c r="AR163" s="366" t="s">
        <v>7</v>
      </c>
      <c r="AS163" s="366" t="s">
        <v>7</v>
      </c>
      <c r="AT163" s="366" t="s">
        <v>7</v>
      </c>
      <c r="AU163" s="366" t="s">
        <v>7</v>
      </c>
      <c r="AV163" s="366" t="s">
        <v>7</v>
      </c>
      <c r="AW163" s="366" t="s">
        <v>7</v>
      </c>
      <c r="AX163" s="366" t="s">
        <v>7</v>
      </c>
      <c r="AY163" s="366" t="s">
        <v>7</v>
      </c>
      <c r="AZ163" s="366" t="s">
        <v>7</v>
      </c>
      <c r="BA163" s="366" t="s">
        <v>7</v>
      </c>
      <c r="BB163" s="366" t="s">
        <v>7</v>
      </c>
      <c r="BC163" s="366" t="s">
        <v>7</v>
      </c>
      <c r="BD163" s="366" t="s">
        <v>7</v>
      </c>
      <c r="BE163" s="366" t="s">
        <v>7</v>
      </c>
      <c r="BF163" s="366" t="s">
        <v>7</v>
      </c>
      <c r="BG163" s="366" t="s">
        <v>7</v>
      </c>
      <c r="BH163" s="366" t="s">
        <v>7</v>
      </c>
      <c r="BI163" s="366" t="s">
        <v>7</v>
      </c>
      <c r="BJ163" s="366" t="s">
        <v>7</v>
      </c>
      <c r="BK163" s="91" t="s">
        <v>7</v>
      </c>
      <c r="BL163" s="121">
        <f t="shared" si="22"/>
        <v>158</v>
      </c>
      <c r="BM163" s="208" t="str">
        <f t="shared" ca="1" si="19"/>
        <v>x</v>
      </c>
      <c r="BO163" s="282" t="str">
        <f>'Task PV @ PT'!D163</f>
        <v>x</v>
      </c>
      <c r="BP163" s="282" t="str">
        <f t="shared" si="17"/>
        <v>x</v>
      </c>
      <c r="BQ163" s="283" t="str">
        <f t="shared" ca="1" si="18"/>
        <v>x</v>
      </c>
      <c r="BR163" s="278" t="str">
        <f t="shared" si="23"/>
        <v>x</v>
      </c>
      <c r="BS163" s="278" t="str">
        <f t="shared" ca="1" si="20"/>
        <v>x</v>
      </c>
      <c r="BT163" s="278" t="str">
        <f t="shared" si="21"/>
        <v>x</v>
      </c>
    </row>
    <row r="164" spans="1:72" ht="13.5" thickBot="1" x14ac:dyDescent="0.25">
      <c r="A164" s="100" t="str">
        <f>'Task PV @ PT'!A164</f>
        <v>Task Identifier</v>
      </c>
      <c r="B164" s="128" t="s">
        <v>7</v>
      </c>
      <c r="C164" s="133" t="s">
        <v>7</v>
      </c>
      <c r="D164" s="366" t="s">
        <v>7</v>
      </c>
      <c r="E164" s="366" t="s">
        <v>7</v>
      </c>
      <c r="F164" s="366" t="s">
        <v>7</v>
      </c>
      <c r="G164" s="366" t="s">
        <v>7</v>
      </c>
      <c r="H164" s="366" t="s">
        <v>7</v>
      </c>
      <c r="I164" s="366" t="s">
        <v>7</v>
      </c>
      <c r="J164" s="366" t="s">
        <v>7</v>
      </c>
      <c r="K164" s="366" t="s">
        <v>7</v>
      </c>
      <c r="L164" s="366" t="s">
        <v>7</v>
      </c>
      <c r="M164" s="366" t="s">
        <v>7</v>
      </c>
      <c r="N164" s="366" t="s">
        <v>7</v>
      </c>
      <c r="O164" s="366" t="s">
        <v>7</v>
      </c>
      <c r="P164" s="366" t="s">
        <v>7</v>
      </c>
      <c r="Q164" s="366" t="s">
        <v>7</v>
      </c>
      <c r="R164" s="366" t="s">
        <v>7</v>
      </c>
      <c r="S164" s="366" t="s">
        <v>7</v>
      </c>
      <c r="T164" s="366" t="s">
        <v>7</v>
      </c>
      <c r="U164" s="366" t="s">
        <v>7</v>
      </c>
      <c r="V164" s="366" t="s">
        <v>7</v>
      </c>
      <c r="W164" s="366" t="s">
        <v>7</v>
      </c>
      <c r="X164" s="366" t="s">
        <v>7</v>
      </c>
      <c r="Y164" s="366" t="s">
        <v>7</v>
      </c>
      <c r="Z164" s="366" t="s">
        <v>7</v>
      </c>
      <c r="AA164" s="366" t="s">
        <v>7</v>
      </c>
      <c r="AB164" s="366" t="s">
        <v>7</v>
      </c>
      <c r="AC164" s="366" t="s">
        <v>7</v>
      </c>
      <c r="AD164" s="366" t="s">
        <v>7</v>
      </c>
      <c r="AE164" s="366" t="s">
        <v>7</v>
      </c>
      <c r="AF164" s="366" t="s">
        <v>7</v>
      </c>
      <c r="AG164" s="366" t="s">
        <v>7</v>
      </c>
      <c r="AH164" s="366" t="s">
        <v>7</v>
      </c>
      <c r="AI164" s="366" t="s">
        <v>7</v>
      </c>
      <c r="AJ164" s="366" t="s">
        <v>7</v>
      </c>
      <c r="AK164" s="366" t="s">
        <v>7</v>
      </c>
      <c r="AL164" s="366" t="s">
        <v>7</v>
      </c>
      <c r="AM164" s="366" t="s">
        <v>7</v>
      </c>
      <c r="AN164" s="366" t="s">
        <v>7</v>
      </c>
      <c r="AO164" s="366" t="s">
        <v>7</v>
      </c>
      <c r="AP164" s="366" t="s">
        <v>7</v>
      </c>
      <c r="AQ164" s="366" t="s">
        <v>7</v>
      </c>
      <c r="AR164" s="366" t="s">
        <v>7</v>
      </c>
      <c r="AS164" s="366" t="s">
        <v>7</v>
      </c>
      <c r="AT164" s="366" t="s">
        <v>7</v>
      </c>
      <c r="AU164" s="366" t="s">
        <v>7</v>
      </c>
      <c r="AV164" s="366" t="s">
        <v>7</v>
      </c>
      <c r="AW164" s="366" t="s">
        <v>7</v>
      </c>
      <c r="AX164" s="366" t="s">
        <v>7</v>
      </c>
      <c r="AY164" s="366" t="s">
        <v>7</v>
      </c>
      <c r="AZ164" s="366" t="s">
        <v>7</v>
      </c>
      <c r="BA164" s="366" t="s">
        <v>7</v>
      </c>
      <c r="BB164" s="366" t="s">
        <v>7</v>
      </c>
      <c r="BC164" s="366" t="s">
        <v>7</v>
      </c>
      <c r="BD164" s="366" t="s">
        <v>7</v>
      </c>
      <c r="BE164" s="366" t="s">
        <v>7</v>
      </c>
      <c r="BF164" s="366" t="s">
        <v>7</v>
      </c>
      <c r="BG164" s="366" t="s">
        <v>7</v>
      </c>
      <c r="BH164" s="366" t="s">
        <v>7</v>
      </c>
      <c r="BI164" s="366" t="s">
        <v>7</v>
      </c>
      <c r="BJ164" s="366" t="s">
        <v>7</v>
      </c>
      <c r="BK164" s="91" t="s">
        <v>7</v>
      </c>
      <c r="BL164" s="121">
        <f t="shared" si="22"/>
        <v>159</v>
      </c>
      <c r="BM164" s="208" t="str">
        <f t="shared" ca="1" si="19"/>
        <v>x</v>
      </c>
      <c r="BO164" s="282" t="str">
        <f>'Task PV @ PT'!D164</f>
        <v>x</v>
      </c>
      <c r="BP164" s="282" t="str">
        <f t="shared" si="17"/>
        <v>x</v>
      </c>
      <c r="BQ164" s="283" t="str">
        <f t="shared" ca="1" si="18"/>
        <v>x</v>
      </c>
      <c r="BR164" s="278" t="str">
        <f t="shared" si="23"/>
        <v>x</v>
      </c>
      <c r="BS164" s="278" t="str">
        <f t="shared" ca="1" si="20"/>
        <v>x</v>
      </c>
      <c r="BT164" s="278" t="str">
        <f t="shared" si="21"/>
        <v>x</v>
      </c>
    </row>
    <row r="165" spans="1:72" ht="13.5" thickBot="1" x14ac:dyDescent="0.25">
      <c r="A165" s="100" t="str">
        <f>'Task PV @ PT'!A165</f>
        <v>Task Identifier</v>
      </c>
      <c r="B165" s="128" t="s">
        <v>7</v>
      </c>
      <c r="C165" s="133" t="s">
        <v>7</v>
      </c>
      <c r="D165" s="366" t="s">
        <v>7</v>
      </c>
      <c r="E165" s="366" t="s">
        <v>7</v>
      </c>
      <c r="F165" s="366" t="s">
        <v>7</v>
      </c>
      <c r="G165" s="366" t="s">
        <v>7</v>
      </c>
      <c r="H165" s="366" t="s">
        <v>7</v>
      </c>
      <c r="I165" s="366" t="s">
        <v>7</v>
      </c>
      <c r="J165" s="366" t="s">
        <v>7</v>
      </c>
      <c r="K165" s="366" t="s">
        <v>7</v>
      </c>
      <c r="L165" s="366" t="s">
        <v>7</v>
      </c>
      <c r="M165" s="366" t="s">
        <v>7</v>
      </c>
      <c r="N165" s="366" t="s">
        <v>7</v>
      </c>
      <c r="O165" s="366" t="s">
        <v>7</v>
      </c>
      <c r="P165" s="366" t="s">
        <v>7</v>
      </c>
      <c r="Q165" s="366" t="s">
        <v>7</v>
      </c>
      <c r="R165" s="366" t="s">
        <v>7</v>
      </c>
      <c r="S165" s="366" t="s">
        <v>7</v>
      </c>
      <c r="T165" s="366" t="s">
        <v>7</v>
      </c>
      <c r="U165" s="366" t="s">
        <v>7</v>
      </c>
      <c r="V165" s="366" t="s">
        <v>7</v>
      </c>
      <c r="W165" s="366" t="s">
        <v>7</v>
      </c>
      <c r="X165" s="366" t="s">
        <v>7</v>
      </c>
      <c r="Y165" s="366" t="s">
        <v>7</v>
      </c>
      <c r="Z165" s="366" t="s">
        <v>7</v>
      </c>
      <c r="AA165" s="366" t="s">
        <v>7</v>
      </c>
      <c r="AB165" s="366" t="s">
        <v>7</v>
      </c>
      <c r="AC165" s="366" t="s">
        <v>7</v>
      </c>
      <c r="AD165" s="366" t="s">
        <v>7</v>
      </c>
      <c r="AE165" s="366" t="s">
        <v>7</v>
      </c>
      <c r="AF165" s="366" t="s">
        <v>7</v>
      </c>
      <c r="AG165" s="366" t="s">
        <v>7</v>
      </c>
      <c r="AH165" s="366" t="s">
        <v>7</v>
      </c>
      <c r="AI165" s="366" t="s">
        <v>7</v>
      </c>
      <c r="AJ165" s="366" t="s">
        <v>7</v>
      </c>
      <c r="AK165" s="366" t="s">
        <v>7</v>
      </c>
      <c r="AL165" s="366" t="s">
        <v>7</v>
      </c>
      <c r="AM165" s="366" t="s">
        <v>7</v>
      </c>
      <c r="AN165" s="366" t="s">
        <v>7</v>
      </c>
      <c r="AO165" s="366" t="s">
        <v>7</v>
      </c>
      <c r="AP165" s="366" t="s">
        <v>7</v>
      </c>
      <c r="AQ165" s="366" t="s">
        <v>7</v>
      </c>
      <c r="AR165" s="366" t="s">
        <v>7</v>
      </c>
      <c r="AS165" s="366" t="s">
        <v>7</v>
      </c>
      <c r="AT165" s="366" t="s">
        <v>7</v>
      </c>
      <c r="AU165" s="366" t="s">
        <v>7</v>
      </c>
      <c r="AV165" s="366" t="s">
        <v>7</v>
      </c>
      <c r="AW165" s="366" t="s">
        <v>7</v>
      </c>
      <c r="AX165" s="366" t="s">
        <v>7</v>
      </c>
      <c r="AY165" s="366" t="s">
        <v>7</v>
      </c>
      <c r="AZ165" s="366" t="s">
        <v>7</v>
      </c>
      <c r="BA165" s="366" t="s">
        <v>7</v>
      </c>
      <c r="BB165" s="366" t="s">
        <v>7</v>
      </c>
      <c r="BC165" s="366" t="s">
        <v>7</v>
      </c>
      <c r="BD165" s="366" t="s">
        <v>7</v>
      </c>
      <c r="BE165" s="366" t="s">
        <v>7</v>
      </c>
      <c r="BF165" s="366" t="s">
        <v>7</v>
      </c>
      <c r="BG165" s="366" t="s">
        <v>7</v>
      </c>
      <c r="BH165" s="366" t="s">
        <v>7</v>
      </c>
      <c r="BI165" s="366" t="s">
        <v>7</v>
      </c>
      <c r="BJ165" s="366" t="s">
        <v>7</v>
      </c>
      <c r="BK165" s="91" t="s">
        <v>7</v>
      </c>
      <c r="BL165" s="121">
        <f t="shared" si="22"/>
        <v>160</v>
      </c>
      <c r="BM165" s="208" t="str">
        <f t="shared" ca="1" si="19"/>
        <v>x</v>
      </c>
      <c r="BO165" s="282" t="str">
        <f>'Task PV @ PT'!D165</f>
        <v>x</v>
      </c>
      <c r="BP165" s="282" t="str">
        <f t="shared" si="17"/>
        <v>x</v>
      </c>
      <c r="BQ165" s="283" t="str">
        <f t="shared" ca="1" si="18"/>
        <v>x</v>
      </c>
      <c r="BR165" s="278" t="str">
        <f t="shared" si="23"/>
        <v>x</v>
      </c>
      <c r="BS165" s="278" t="str">
        <f t="shared" ca="1" si="20"/>
        <v>x</v>
      </c>
      <c r="BT165" s="278" t="str">
        <f t="shared" si="21"/>
        <v>x</v>
      </c>
    </row>
    <row r="166" spans="1:72" ht="13.5" thickBot="1" x14ac:dyDescent="0.25">
      <c r="A166" s="100" t="str">
        <f>'Task PV @ PT'!A166</f>
        <v>Task Identifier</v>
      </c>
      <c r="B166" s="128" t="s">
        <v>7</v>
      </c>
      <c r="C166" s="133" t="s">
        <v>7</v>
      </c>
      <c r="D166" s="366" t="s">
        <v>7</v>
      </c>
      <c r="E166" s="366" t="s">
        <v>7</v>
      </c>
      <c r="F166" s="366" t="s">
        <v>7</v>
      </c>
      <c r="G166" s="366" t="s">
        <v>7</v>
      </c>
      <c r="H166" s="366" t="s">
        <v>7</v>
      </c>
      <c r="I166" s="366" t="s">
        <v>7</v>
      </c>
      <c r="J166" s="366" t="s">
        <v>7</v>
      </c>
      <c r="K166" s="366" t="s">
        <v>7</v>
      </c>
      <c r="L166" s="366" t="s">
        <v>7</v>
      </c>
      <c r="M166" s="366" t="s">
        <v>7</v>
      </c>
      <c r="N166" s="366" t="s">
        <v>7</v>
      </c>
      <c r="O166" s="366" t="s">
        <v>7</v>
      </c>
      <c r="P166" s="366" t="s">
        <v>7</v>
      </c>
      <c r="Q166" s="366" t="s">
        <v>7</v>
      </c>
      <c r="R166" s="366" t="s">
        <v>7</v>
      </c>
      <c r="S166" s="366" t="s">
        <v>7</v>
      </c>
      <c r="T166" s="366" t="s">
        <v>7</v>
      </c>
      <c r="U166" s="366" t="s">
        <v>7</v>
      </c>
      <c r="V166" s="366" t="s">
        <v>7</v>
      </c>
      <c r="W166" s="366" t="s">
        <v>7</v>
      </c>
      <c r="X166" s="366" t="s">
        <v>7</v>
      </c>
      <c r="Y166" s="366" t="s">
        <v>7</v>
      </c>
      <c r="Z166" s="366" t="s">
        <v>7</v>
      </c>
      <c r="AA166" s="366" t="s">
        <v>7</v>
      </c>
      <c r="AB166" s="366" t="s">
        <v>7</v>
      </c>
      <c r="AC166" s="366" t="s">
        <v>7</v>
      </c>
      <c r="AD166" s="366" t="s">
        <v>7</v>
      </c>
      <c r="AE166" s="366" t="s">
        <v>7</v>
      </c>
      <c r="AF166" s="366" t="s">
        <v>7</v>
      </c>
      <c r="AG166" s="366" t="s">
        <v>7</v>
      </c>
      <c r="AH166" s="366" t="s">
        <v>7</v>
      </c>
      <c r="AI166" s="366" t="s">
        <v>7</v>
      </c>
      <c r="AJ166" s="366" t="s">
        <v>7</v>
      </c>
      <c r="AK166" s="366" t="s">
        <v>7</v>
      </c>
      <c r="AL166" s="366" t="s">
        <v>7</v>
      </c>
      <c r="AM166" s="366" t="s">
        <v>7</v>
      </c>
      <c r="AN166" s="366" t="s">
        <v>7</v>
      </c>
      <c r="AO166" s="366" t="s">
        <v>7</v>
      </c>
      <c r="AP166" s="366" t="s">
        <v>7</v>
      </c>
      <c r="AQ166" s="366" t="s">
        <v>7</v>
      </c>
      <c r="AR166" s="366" t="s">
        <v>7</v>
      </c>
      <c r="AS166" s="366" t="s">
        <v>7</v>
      </c>
      <c r="AT166" s="366" t="s">
        <v>7</v>
      </c>
      <c r="AU166" s="366" t="s">
        <v>7</v>
      </c>
      <c r="AV166" s="366" t="s">
        <v>7</v>
      </c>
      <c r="AW166" s="366" t="s">
        <v>7</v>
      </c>
      <c r="AX166" s="366" t="s">
        <v>7</v>
      </c>
      <c r="AY166" s="366" t="s">
        <v>7</v>
      </c>
      <c r="AZ166" s="366" t="s">
        <v>7</v>
      </c>
      <c r="BA166" s="366" t="s">
        <v>7</v>
      </c>
      <c r="BB166" s="366" t="s">
        <v>7</v>
      </c>
      <c r="BC166" s="366" t="s">
        <v>7</v>
      </c>
      <c r="BD166" s="366" t="s">
        <v>7</v>
      </c>
      <c r="BE166" s="366" t="s">
        <v>7</v>
      </c>
      <c r="BF166" s="366" t="s">
        <v>7</v>
      </c>
      <c r="BG166" s="366" t="s">
        <v>7</v>
      </c>
      <c r="BH166" s="366" t="s">
        <v>7</v>
      </c>
      <c r="BI166" s="366" t="s">
        <v>7</v>
      </c>
      <c r="BJ166" s="366" t="s">
        <v>7</v>
      </c>
      <c r="BK166" s="91" t="s">
        <v>7</v>
      </c>
      <c r="BL166" s="121">
        <f t="shared" si="22"/>
        <v>161</v>
      </c>
      <c r="BM166" s="208" t="str">
        <f t="shared" ca="1" si="19"/>
        <v>x</v>
      </c>
      <c r="BO166" s="282" t="str">
        <f>'Task PV @ PT'!D166</f>
        <v>x</v>
      </c>
      <c r="BP166" s="282" t="str">
        <f t="shared" si="17"/>
        <v>x</v>
      </c>
      <c r="BQ166" s="283" t="str">
        <f t="shared" ca="1" si="18"/>
        <v>x</v>
      </c>
      <c r="BR166" s="278" t="str">
        <f t="shared" si="23"/>
        <v>x</v>
      </c>
      <c r="BS166" s="278" t="str">
        <f t="shared" ca="1" si="20"/>
        <v>x</v>
      </c>
      <c r="BT166" s="278" t="str">
        <f t="shared" si="21"/>
        <v>x</v>
      </c>
    </row>
    <row r="167" spans="1:72" ht="13.5" thickBot="1" x14ac:dyDescent="0.25">
      <c r="A167" s="100" t="str">
        <f>'Task PV @ PT'!A167</f>
        <v>Task Identifier</v>
      </c>
      <c r="B167" s="128" t="s">
        <v>7</v>
      </c>
      <c r="C167" s="133" t="s">
        <v>7</v>
      </c>
      <c r="D167" s="366" t="s">
        <v>7</v>
      </c>
      <c r="E167" s="366" t="s">
        <v>7</v>
      </c>
      <c r="F167" s="366" t="s">
        <v>7</v>
      </c>
      <c r="G167" s="366" t="s">
        <v>7</v>
      </c>
      <c r="H167" s="366" t="s">
        <v>7</v>
      </c>
      <c r="I167" s="366" t="s">
        <v>7</v>
      </c>
      <c r="J167" s="366" t="s">
        <v>7</v>
      </c>
      <c r="K167" s="366" t="s">
        <v>7</v>
      </c>
      <c r="L167" s="366" t="s">
        <v>7</v>
      </c>
      <c r="M167" s="366" t="s">
        <v>7</v>
      </c>
      <c r="N167" s="366" t="s">
        <v>7</v>
      </c>
      <c r="O167" s="366" t="s">
        <v>7</v>
      </c>
      <c r="P167" s="366" t="s">
        <v>7</v>
      </c>
      <c r="Q167" s="366" t="s">
        <v>7</v>
      </c>
      <c r="R167" s="366" t="s">
        <v>7</v>
      </c>
      <c r="S167" s="366" t="s">
        <v>7</v>
      </c>
      <c r="T167" s="366" t="s">
        <v>7</v>
      </c>
      <c r="U167" s="366" t="s">
        <v>7</v>
      </c>
      <c r="V167" s="366" t="s">
        <v>7</v>
      </c>
      <c r="W167" s="366" t="s">
        <v>7</v>
      </c>
      <c r="X167" s="366" t="s">
        <v>7</v>
      </c>
      <c r="Y167" s="366" t="s">
        <v>7</v>
      </c>
      <c r="Z167" s="366" t="s">
        <v>7</v>
      </c>
      <c r="AA167" s="366" t="s">
        <v>7</v>
      </c>
      <c r="AB167" s="366" t="s">
        <v>7</v>
      </c>
      <c r="AC167" s="366" t="s">
        <v>7</v>
      </c>
      <c r="AD167" s="366" t="s">
        <v>7</v>
      </c>
      <c r="AE167" s="366" t="s">
        <v>7</v>
      </c>
      <c r="AF167" s="366" t="s">
        <v>7</v>
      </c>
      <c r="AG167" s="366" t="s">
        <v>7</v>
      </c>
      <c r="AH167" s="366" t="s">
        <v>7</v>
      </c>
      <c r="AI167" s="366" t="s">
        <v>7</v>
      </c>
      <c r="AJ167" s="366" t="s">
        <v>7</v>
      </c>
      <c r="AK167" s="366" t="s">
        <v>7</v>
      </c>
      <c r="AL167" s="366" t="s">
        <v>7</v>
      </c>
      <c r="AM167" s="366" t="s">
        <v>7</v>
      </c>
      <c r="AN167" s="366" t="s">
        <v>7</v>
      </c>
      <c r="AO167" s="366" t="s">
        <v>7</v>
      </c>
      <c r="AP167" s="366" t="s">
        <v>7</v>
      </c>
      <c r="AQ167" s="366" t="s">
        <v>7</v>
      </c>
      <c r="AR167" s="366" t="s">
        <v>7</v>
      </c>
      <c r="AS167" s="366" t="s">
        <v>7</v>
      </c>
      <c r="AT167" s="366" t="s">
        <v>7</v>
      </c>
      <c r="AU167" s="366" t="s">
        <v>7</v>
      </c>
      <c r="AV167" s="366" t="s">
        <v>7</v>
      </c>
      <c r="AW167" s="366" t="s">
        <v>7</v>
      </c>
      <c r="AX167" s="366" t="s">
        <v>7</v>
      </c>
      <c r="AY167" s="366" t="s">
        <v>7</v>
      </c>
      <c r="AZ167" s="366" t="s">
        <v>7</v>
      </c>
      <c r="BA167" s="366" t="s">
        <v>7</v>
      </c>
      <c r="BB167" s="366" t="s">
        <v>7</v>
      </c>
      <c r="BC167" s="366" t="s">
        <v>7</v>
      </c>
      <c r="BD167" s="366" t="s">
        <v>7</v>
      </c>
      <c r="BE167" s="366" t="s">
        <v>7</v>
      </c>
      <c r="BF167" s="366" t="s">
        <v>7</v>
      </c>
      <c r="BG167" s="366" t="s">
        <v>7</v>
      </c>
      <c r="BH167" s="366" t="s">
        <v>7</v>
      </c>
      <c r="BI167" s="366" t="s">
        <v>7</v>
      </c>
      <c r="BJ167" s="366" t="s">
        <v>7</v>
      </c>
      <c r="BK167" s="91" t="s">
        <v>7</v>
      </c>
      <c r="BL167" s="121">
        <f t="shared" si="22"/>
        <v>162</v>
      </c>
      <c r="BM167" s="208" t="str">
        <f t="shared" ca="1" si="19"/>
        <v>x</v>
      </c>
      <c r="BO167" s="282" t="str">
        <f>'Task PV @ PT'!D167</f>
        <v>x</v>
      </c>
      <c r="BP167" s="282" t="str">
        <f t="shared" si="17"/>
        <v>x</v>
      </c>
      <c r="BQ167" s="283" t="str">
        <f t="shared" ca="1" si="18"/>
        <v>x</v>
      </c>
      <c r="BR167" s="278" t="str">
        <f t="shared" si="23"/>
        <v>x</v>
      </c>
      <c r="BS167" s="278" t="str">
        <f t="shared" ca="1" si="20"/>
        <v>x</v>
      </c>
      <c r="BT167" s="278" t="str">
        <f t="shared" si="21"/>
        <v>x</v>
      </c>
    </row>
    <row r="168" spans="1:72" ht="13.5" thickBot="1" x14ac:dyDescent="0.25">
      <c r="A168" s="100" t="str">
        <f>'Task PV @ PT'!A168</f>
        <v>Task Identifier</v>
      </c>
      <c r="B168" s="128" t="s">
        <v>7</v>
      </c>
      <c r="C168" s="133" t="s">
        <v>7</v>
      </c>
      <c r="D168" s="366" t="s">
        <v>7</v>
      </c>
      <c r="E168" s="366" t="s">
        <v>7</v>
      </c>
      <c r="F168" s="366" t="s">
        <v>7</v>
      </c>
      <c r="G168" s="366" t="s">
        <v>7</v>
      </c>
      <c r="H168" s="366" t="s">
        <v>7</v>
      </c>
      <c r="I168" s="366" t="s">
        <v>7</v>
      </c>
      <c r="J168" s="366" t="s">
        <v>7</v>
      </c>
      <c r="K168" s="366" t="s">
        <v>7</v>
      </c>
      <c r="L168" s="366" t="s">
        <v>7</v>
      </c>
      <c r="M168" s="366" t="s">
        <v>7</v>
      </c>
      <c r="N168" s="366" t="s">
        <v>7</v>
      </c>
      <c r="O168" s="366" t="s">
        <v>7</v>
      </c>
      <c r="P168" s="366" t="s">
        <v>7</v>
      </c>
      <c r="Q168" s="366" t="s">
        <v>7</v>
      </c>
      <c r="R168" s="366" t="s">
        <v>7</v>
      </c>
      <c r="S168" s="366" t="s">
        <v>7</v>
      </c>
      <c r="T168" s="366" t="s">
        <v>7</v>
      </c>
      <c r="U168" s="366" t="s">
        <v>7</v>
      </c>
      <c r="V168" s="366" t="s">
        <v>7</v>
      </c>
      <c r="W168" s="366" t="s">
        <v>7</v>
      </c>
      <c r="X168" s="366" t="s">
        <v>7</v>
      </c>
      <c r="Y168" s="366" t="s">
        <v>7</v>
      </c>
      <c r="Z168" s="366" t="s">
        <v>7</v>
      </c>
      <c r="AA168" s="366" t="s">
        <v>7</v>
      </c>
      <c r="AB168" s="366" t="s">
        <v>7</v>
      </c>
      <c r="AC168" s="366" t="s">
        <v>7</v>
      </c>
      <c r="AD168" s="366" t="s">
        <v>7</v>
      </c>
      <c r="AE168" s="366" t="s">
        <v>7</v>
      </c>
      <c r="AF168" s="366" t="s">
        <v>7</v>
      </c>
      <c r="AG168" s="366" t="s">
        <v>7</v>
      </c>
      <c r="AH168" s="366" t="s">
        <v>7</v>
      </c>
      <c r="AI168" s="366" t="s">
        <v>7</v>
      </c>
      <c r="AJ168" s="366" t="s">
        <v>7</v>
      </c>
      <c r="AK168" s="366" t="s">
        <v>7</v>
      </c>
      <c r="AL168" s="366" t="s">
        <v>7</v>
      </c>
      <c r="AM168" s="366" t="s">
        <v>7</v>
      </c>
      <c r="AN168" s="366" t="s">
        <v>7</v>
      </c>
      <c r="AO168" s="366" t="s">
        <v>7</v>
      </c>
      <c r="AP168" s="366" t="s">
        <v>7</v>
      </c>
      <c r="AQ168" s="366" t="s">
        <v>7</v>
      </c>
      <c r="AR168" s="366" t="s">
        <v>7</v>
      </c>
      <c r="AS168" s="366" t="s">
        <v>7</v>
      </c>
      <c r="AT168" s="366" t="s">
        <v>7</v>
      </c>
      <c r="AU168" s="366" t="s">
        <v>7</v>
      </c>
      <c r="AV168" s="366" t="s">
        <v>7</v>
      </c>
      <c r="AW168" s="366" t="s">
        <v>7</v>
      </c>
      <c r="AX168" s="366" t="s">
        <v>7</v>
      </c>
      <c r="AY168" s="366" t="s">
        <v>7</v>
      </c>
      <c r="AZ168" s="366" t="s">
        <v>7</v>
      </c>
      <c r="BA168" s="366" t="s">
        <v>7</v>
      </c>
      <c r="BB168" s="366" t="s">
        <v>7</v>
      </c>
      <c r="BC168" s="366" t="s">
        <v>7</v>
      </c>
      <c r="BD168" s="366" t="s">
        <v>7</v>
      </c>
      <c r="BE168" s="366" t="s">
        <v>7</v>
      </c>
      <c r="BF168" s="366" t="s">
        <v>7</v>
      </c>
      <c r="BG168" s="366" t="s">
        <v>7</v>
      </c>
      <c r="BH168" s="366" t="s">
        <v>7</v>
      </c>
      <c r="BI168" s="366" t="s">
        <v>7</v>
      </c>
      <c r="BJ168" s="366" t="s">
        <v>7</v>
      </c>
      <c r="BK168" s="91" t="s">
        <v>7</v>
      </c>
      <c r="BL168" s="121">
        <f t="shared" si="22"/>
        <v>163</v>
      </c>
      <c r="BM168" s="208" t="str">
        <f t="shared" ca="1" si="19"/>
        <v>x</v>
      </c>
      <c r="BO168" s="282" t="str">
        <f>'Task PV @ PT'!D168</f>
        <v>x</v>
      </c>
      <c r="BP168" s="282" t="str">
        <f t="shared" si="17"/>
        <v>x</v>
      </c>
      <c r="BQ168" s="283" t="str">
        <f t="shared" ca="1" si="18"/>
        <v>x</v>
      </c>
      <c r="BR168" s="278" t="str">
        <f t="shared" si="23"/>
        <v>x</v>
      </c>
      <c r="BS168" s="278" t="str">
        <f t="shared" ca="1" si="20"/>
        <v>x</v>
      </c>
      <c r="BT168" s="278" t="str">
        <f t="shared" si="21"/>
        <v>x</v>
      </c>
    </row>
    <row r="169" spans="1:72" ht="13.5" thickBot="1" x14ac:dyDescent="0.25">
      <c r="A169" s="100" t="str">
        <f>'Task PV @ PT'!A169</f>
        <v>Task Identifier</v>
      </c>
      <c r="B169" s="128" t="s">
        <v>7</v>
      </c>
      <c r="C169" s="133" t="s">
        <v>7</v>
      </c>
      <c r="D169" s="366" t="s">
        <v>7</v>
      </c>
      <c r="E169" s="366" t="s">
        <v>7</v>
      </c>
      <c r="F169" s="366" t="s">
        <v>7</v>
      </c>
      <c r="G169" s="366" t="s">
        <v>7</v>
      </c>
      <c r="H169" s="366" t="s">
        <v>7</v>
      </c>
      <c r="I169" s="366" t="s">
        <v>7</v>
      </c>
      <c r="J169" s="366" t="s">
        <v>7</v>
      </c>
      <c r="K169" s="366" t="s">
        <v>7</v>
      </c>
      <c r="L169" s="366" t="s">
        <v>7</v>
      </c>
      <c r="M169" s="366" t="s">
        <v>7</v>
      </c>
      <c r="N169" s="366" t="s">
        <v>7</v>
      </c>
      <c r="O169" s="366" t="s">
        <v>7</v>
      </c>
      <c r="P169" s="366" t="s">
        <v>7</v>
      </c>
      <c r="Q169" s="366" t="s">
        <v>7</v>
      </c>
      <c r="R169" s="366" t="s">
        <v>7</v>
      </c>
      <c r="S169" s="366" t="s">
        <v>7</v>
      </c>
      <c r="T169" s="366" t="s">
        <v>7</v>
      </c>
      <c r="U169" s="366" t="s">
        <v>7</v>
      </c>
      <c r="V169" s="366" t="s">
        <v>7</v>
      </c>
      <c r="W169" s="366" t="s">
        <v>7</v>
      </c>
      <c r="X169" s="366" t="s">
        <v>7</v>
      </c>
      <c r="Y169" s="366" t="s">
        <v>7</v>
      </c>
      <c r="Z169" s="366" t="s">
        <v>7</v>
      </c>
      <c r="AA169" s="366" t="s">
        <v>7</v>
      </c>
      <c r="AB169" s="366" t="s">
        <v>7</v>
      </c>
      <c r="AC169" s="366" t="s">
        <v>7</v>
      </c>
      <c r="AD169" s="366" t="s">
        <v>7</v>
      </c>
      <c r="AE169" s="366" t="s">
        <v>7</v>
      </c>
      <c r="AF169" s="366" t="s">
        <v>7</v>
      </c>
      <c r="AG169" s="366" t="s">
        <v>7</v>
      </c>
      <c r="AH169" s="366" t="s">
        <v>7</v>
      </c>
      <c r="AI169" s="366" t="s">
        <v>7</v>
      </c>
      <c r="AJ169" s="366" t="s">
        <v>7</v>
      </c>
      <c r="AK169" s="366" t="s">
        <v>7</v>
      </c>
      <c r="AL169" s="366" t="s">
        <v>7</v>
      </c>
      <c r="AM169" s="366" t="s">
        <v>7</v>
      </c>
      <c r="AN169" s="366" t="s">
        <v>7</v>
      </c>
      <c r="AO169" s="366" t="s">
        <v>7</v>
      </c>
      <c r="AP169" s="366" t="s">
        <v>7</v>
      </c>
      <c r="AQ169" s="366" t="s">
        <v>7</v>
      </c>
      <c r="AR169" s="366" t="s">
        <v>7</v>
      </c>
      <c r="AS169" s="366" t="s">
        <v>7</v>
      </c>
      <c r="AT169" s="366" t="s">
        <v>7</v>
      </c>
      <c r="AU169" s="366" t="s">
        <v>7</v>
      </c>
      <c r="AV169" s="366" t="s">
        <v>7</v>
      </c>
      <c r="AW169" s="366" t="s">
        <v>7</v>
      </c>
      <c r="AX169" s="366" t="s">
        <v>7</v>
      </c>
      <c r="AY169" s="366" t="s">
        <v>7</v>
      </c>
      <c r="AZ169" s="366" t="s">
        <v>7</v>
      </c>
      <c r="BA169" s="366" t="s">
        <v>7</v>
      </c>
      <c r="BB169" s="366" t="s">
        <v>7</v>
      </c>
      <c r="BC169" s="366" t="s">
        <v>7</v>
      </c>
      <c r="BD169" s="366" t="s">
        <v>7</v>
      </c>
      <c r="BE169" s="366" t="s">
        <v>7</v>
      </c>
      <c r="BF169" s="366" t="s">
        <v>7</v>
      </c>
      <c r="BG169" s="366" t="s">
        <v>7</v>
      </c>
      <c r="BH169" s="366" t="s">
        <v>7</v>
      </c>
      <c r="BI169" s="366" t="s">
        <v>7</v>
      </c>
      <c r="BJ169" s="366" t="s">
        <v>7</v>
      </c>
      <c r="BK169" s="91" t="s">
        <v>7</v>
      </c>
      <c r="BL169" s="121">
        <f t="shared" si="22"/>
        <v>164</v>
      </c>
      <c r="BM169" s="208" t="str">
        <f t="shared" ca="1" si="19"/>
        <v>x</v>
      </c>
      <c r="BO169" s="282" t="str">
        <f>'Task PV @ PT'!D169</f>
        <v>x</v>
      </c>
      <c r="BP169" s="282" t="str">
        <f t="shared" si="17"/>
        <v>x</v>
      </c>
      <c r="BQ169" s="283" t="str">
        <f t="shared" ca="1" si="18"/>
        <v>x</v>
      </c>
      <c r="BR169" s="278" t="str">
        <f t="shared" si="23"/>
        <v>x</v>
      </c>
      <c r="BS169" s="278" t="str">
        <f t="shared" ca="1" si="20"/>
        <v>x</v>
      </c>
      <c r="BT169" s="278" t="str">
        <f t="shared" si="21"/>
        <v>x</v>
      </c>
    </row>
    <row r="170" spans="1:72" ht="13.5" thickBot="1" x14ac:dyDescent="0.25">
      <c r="A170" s="100" t="str">
        <f>'Task PV @ PT'!A170</f>
        <v>Task Identifier</v>
      </c>
      <c r="B170" s="128" t="s">
        <v>7</v>
      </c>
      <c r="C170" s="133" t="s">
        <v>7</v>
      </c>
      <c r="D170" s="366" t="s">
        <v>7</v>
      </c>
      <c r="E170" s="366" t="s">
        <v>7</v>
      </c>
      <c r="F170" s="366" t="s">
        <v>7</v>
      </c>
      <c r="G170" s="366" t="s">
        <v>7</v>
      </c>
      <c r="H170" s="366" t="s">
        <v>7</v>
      </c>
      <c r="I170" s="366" t="s">
        <v>7</v>
      </c>
      <c r="J170" s="366" t="s">
        <v>7</v>
      </c>
      <c r="K170" s="366" t="s">
        <v>7</v>
      </c>
      <c r="L170" s="366" t="s">
        <v>7</v>
      </c>
      <c r="M170" s="366" t="s">
        <v>7</v>
      </c>
      <c r="N170" s="366" t="s">
        <v>7</v>
      </c>
      <c r="O170" s="366" t="s">
        <v>7</v>
      </c>
      <c r="P170" s="366" t="s">
        <v>7</v>
      </c>
      <c r="Q170" s="366" t="s">
        <v>7</v>
      </c>
      <c r="R170" s="366" t="s">
        <v>7</v>
      </c>
      <c r="S170" s="366" t="s">
        <v>7</v>
      </c>
      <c r="T170" s="366" t="s">
        <v>7</v>
      </c>
      <c r="U170" s="366" t="s">
        <v>7</v>
      </c>
      <c r="V170" s="366" t="s">
        <v>7</v>
      </c>
      <c r="W170" s="366" t="s">
        <v>7</v>
      </c>
      <c r="X170" s="366" t="s">
        <v>7</v>
      </c>
      <c r="Y170" s="366" t="s">
        <v>7</v>
      </c>
      <c r="Z170" s="366" t="s">
        <v>7</v>
      </c>
      <c r="AA170" s="366" t="s">
        <v>7</v>
      </c>
      <c r="AB170" s="366" t="s">
        <v>7</v>
      </c>
      <c r="AC170" s="366" t="s">
        <v>7</v>
      </c>
      <c r="AD170" s="366" t="s">
        <v>7</v>
      </c>
      <c r="AE170" s="366" t="s">
        <v>7</v>
      </c>
      <c r="AF170" s="366" t="s">
        <v>7</v>
      </c>
      <c r="AG170" s="366" t="s">
        <v>7</v>
      </c>
      <c r="AH170" s="366" t="s">
        <v>7</v>
      </c>
      <c r="AI170" s="366" t="s">
        <v>7</v>
      </c>
      <c r="AJ170" s="366" t="s">
        <v>7</v>
      </c>
      <c r="AK170" s="366" t="s">
        <v>7</v>
      </c>
      <c r="AL170" s="366" t="s">
        <v>7</v>
      </c>
      <c r="AM170" s="366" t="s">
        <v>7</v>
      </c>
      <c r="AN170" s="366" t="s">
        <v>7</v>
      </c>
      <c r="AO170" s="366" t="s">
        <v>7</v>
      </c>
      <c r="AP170" s="366" t="s">
        <v>7</v>
      </c>
      <c r="AQ170" s="366" t="s">
        <v>7</v>
      </c>
      <c r="AR170" s="366" t="s">
        <v>7</v>
      </c>
      <c r="AS170" s="366" t="s">
        <v>7</v>
      </c>
      <c r="AT170" s="366" t="s">
        <v>7</v>
      </c>
      <c r="AU170" s="366" t="s">
        <v>7</v>
      </c>
      <c r="AV170" s="366" t="s">
        <v>7</v>
      </c>
      <c r="AW170" s="366" t="s">
        <v>7</v>
      </c>
      <c r="AX170" s="366" t="s">
        <v>7</v>
      </c>
      <c r="AY170" s="366" t="s">
        <v>7</v>
      </c>
      <c r="AZ170" s="366" t="s">
        <v>7</v>
      </c>
      <c r="BA170" s="366" t="s">
        <v>7</v>
      </c>
      <c r="BB170" s="366" t="s">
        <v>7</v>
      </c>
      <c r="BC170" s="366" t="s">
        <v>7</v>
      </c>
      <c r="BD170" s="366" t="s">
        <v>7</v>
      </c>
      <c r="BE170" s="366" t="s">
        <v>7</v>
      </c>
      <c r="BF170" s="366" t="s">
        <v>7</v>
      </c>
      <c r="BG170" s="366" t="s">
        <v>7</v>
      </c>
      <c r="BH170" s="366" t="s">
        <v>7</v>
      </c>
      <c r="BI170" s="366" t="s">
        <v>7</v>
      </c>
      <c r="BJ170" s="366" t="s">
        <v>7</v>
      </c>
      <c r="BK170" s="91" t="s">
        <v>7</v>
      </c>
      <c r="BL170" s="121">
        <f t="shared" si="22"/>
        <v>165</v>
      </c>
      <c r="BM170" s="208" t="str">
        <f t="shared" ca="1" si="19"/>
        <v>x</v>
      </c>
      <c r="BO170" s="282" t="str">
        <f>'Task PV @ PT'!D170</f>
        <v>x</v>
      </c>
      <c r="BP170" s="282" t="str">
        <f t="shared" si="17"/>
        <v>x</v>
      </c>
      <c r="BQ170" s="283" t="str">
        <f t="shared" ca="1" si="18"/>
        <v>x</v>
      </c>
      <c r="BR170" s="278" t="str">
        <f t="shared" si="23"/>
        <v>x</v>
      </c>
      <c r="BS170" s="278" t="str">
        <f t="shared" ca="1" si="20"/>
        <v>x</v>
      </c>
      <c r="BT170" s="278" t="str">
        <f t="shared" si="21"/>
        <v>x</v>
      </c>
    </row>
    <row r="171" spans="1:72" ht="13.5" thickBot="1" x14ac:dyDescent="0.25">
      <c r="A171" s="100" t="str">
        <f>'Task PV @ PT'!A171</f>
        <v>Task Identifier</v>
      </c>
      <c r="B171" s="128" t="s">
        <v>7</v>
      </c>
      <c r="C171" s="133" t="s">
        <v>7</v>
      </c>
      <c r="D171" s="366" t="s">
        <v>7</v>
      </c>
      <c r="E171" s="366" t="s">
        <v>7</v>
      </c>
      <c r="F171" s="366" t="s">
        <v>7</v>
      </c>
      <c r="G171" s="366" t="s">
        <v>7</v>
      </c>
      <c r="H171" s="366" t="s">
        <v>7</v>
      </c>
      <c r="I171" s="366" t="s">
        <v>7</v>
      </c>
      <c r="J171" s="366" t="s">
        <v>7</v>
      </c>
      <c r="K171" s="366" t="s">
        <v>7</v>
      </c>
      <c r="L171" s="366" t="s">
        <v>7</v>
      </c>
      <c r="M171" s="366" t="s">
        <v>7</v>
      </c>
      <c r="N171" s="366" t="s">
        <v>7</v>
      </c>
      <c r="O171" s="366" t="s">
        <v>7</v>
      </c>
      <c r="P171" s="366" t="s">
        <v>7</v>
      </c>
      <c r="Q171" s="366" t="s">
        <v>7</v>
      </c>
      <c r="R171" s="366" t="s">
        <v>7</v>
      </c>
      <c r="S171" s="366" t="s">
        <v>7</v>
      </c>
      <c r="T171" s="366" t="s">
        <v>7</v>
      </c>
      <c r="U171" s="366" t="s">
        <v>7</v>
      </c>
      <c r="V171" s="366" t="s">
        <v>7</v>
      </c>
      <c r="W171" s="366" t="s">
        <v>7</v>
      </c>
      <c r="X171" s="366" t="s">
        <v>7</v>
      </c>
      <c r="Y171" s="366" t="s">
        <v>7</v>
      </c>
      <c r="Z171" s="366" t="s">
        <v>7</v>
      </c>
      <c r="AA171" s="366" t="s">
        <v>7</v>
      </c>
      <c r="AB171" s="366" t="s">
        <v>7</v>
      </c>
      <c r="AC171" s="366" t="s">
        <v>7</v>
      </c>
      <c r="AD171" s="366" t="s">
        <v>7</v>
      </c>
      <c r="AE171" s="366" t="s">
        <v>7</v>
      </c>
      <c r="AF171" s="366" t="s">
        <v>7</v>
      </c>
      <c r="AG171" s="366" t="s">
        <v>7</v>
      </c>
      <c r="AH171" s="366" t="s">
        <v>7</v>
      </c>
      <c r="AI171" s="366" t="s">
        <v>7</v>
      </c>
      <c r="AJ171" s="366" t="s">
        <v>7</v>
      </c>
      <c r="AK171" s="366" t="s">
        <v>7</v>
      </c>
      <c r="AL171" s="366" t="s">
        <v>7</v>
      </c>
      <c r="AM171" s="366" t="s">
        <v>7</v>
      </c>
      <c r="AN171" s="366" t="s">
        <v>7</v>
      </c>
      <c r="AO171" s="366" t="s">
        <v>7</v>
      </c>
      <c r="AP171" s="366" t="s">
        <v>7</v>
      </c>
      <c r="AQ171" s="366" t="s">
        <v>7</v>
      </c>
      <c r="AR171" s="366" t="s">
        <v>7</v>
      </c>
      <c r="AS171" s="366" t="s">
        <v>7</v>
      </c>
      <c r="AT171" s="366" t="s">
        <v>7</v>
      </c>
      <c r="AU171" s="366" t="s">
        <v>7</v>
      </c>
      <c r="AV171" s="366" t="s">
        <v>7</v>
      </c>
      <c r="AW171" s="366" t="s">
        <v>7</v>
      </c>
      <c r="AX171" s="366" t="s">
        <v>7</v>
      </c>
      <c r="AY171" s="366" t="s">
        <v>7</v>
      </c>
      <c r="AZ171" s="366" t="s">
        <v>7</v>
      </c>
      <c r="BA171" s="366" t="s">
        <v>7</v>
      </c>
      <c r="BB171" s="366" t="s">
        <v>7</v>
      </c>
      <c r="BC171" s="366" t="s">
        <v>7</v>
      </c>
      <c r="BD171" s="366" t="s">
        <v>7</v>
      </c>
      <c r="BE171" s="366" t="s">
        <v>7</v>
      </c>
      <c r="BF171" s="366" t="s">
        <v>7</v>
      </c>
      <c r="BG171" s="366" t="s">
        <v>7</v>
      </c>
      <c r="BH171" s="366" t="s">
        <v>7</v>
      </c>
      <c r="BI171" s="366" t="s">
        <v>7</v>
      </c>
      <c r="BJ171" s="366" t="s">
        <v>7</v>
      </c>
      <c r="BK171" s="91" t="s">
        <v>7</v>
      </c>
      <c r="BL171" s="121">
        <f t="shared" si="22"/>
        <v>166</v>
      </c>
      <c r="BM171" s="208" t="str">
        <f t="shared" ca="1" si="19"/>
        <v>x</v>
      </c>
      <c r="BO171" s="282" t="str">
        <f>'Task PV @ PT'!D171</f>
        <v>x</v>
      </c>
      <c r="BP171" s="282" t="str">
        <f t="shared" si="17"/>
        <v>x</v>
      </c>
      <c r="BQ171" s="283" t="str">
        <f t="shared" ca="1" si="18"/>
        <v>x</v>
      </c>
      <c r="BR171" s="278" t="str">
        <f t="shared" si="23"/>
        <v>x</v>
      </c>
      <c r="BS171" s="278" t="str">
        <f t="shared" ca="1" si="20"/>
        <v>x</v>
      </c>
      <c r="BT171" s="278" t="str">
        <f t="shared" si="21"/>
        <v>x</v>
      </c>
    </row>
    <row r="172" spans="1:72" ht="13.5" thickBot="1" x14ac:dyDescent="0.25">
      <c r="A172" s="100" t="str">
        <f>'Task PV @ PT'!A172</f>
        <v>Task Identifier</v>
      </c>
      <c r="B172" s="128" t="s">
        <v>7</v>
      </c>
      <c r="C172" s="133" t="s">
        <v>7</v>
      </c>
      <c r="D172" s="366" t="s">
        <v>7</v>
      </c>
      <c r="E172" s="366" t="s">
        <v>7</v>
      </c>
      <c r="F172" s="366" t="s">
        <v>7</v>
      </c>
      <c r="G172" s="366" t="s">
        <v>7</v>
      </c>
      <c r="H172" s="366" t="s">
        <v>7</v>
      </c>
      <c r="I172" s="366" t="s">
        <v>7</v>
      </c>
      <c r="J172" s="366" t="s">
        <v>7</v>
      </c>
      <c r="K172" s="366" t="s">
        <v>7</v>
      </c>
      <c r="L172" s="366" t="s">
        <v>7</v>
      </c>
      <c r="M172" s="366" t="s">
        <v>7</v>
      </c>
      <c r="N172" s="366" t="s">
        <v>7</v>
      </c>
      <c r="O172" s="366" t="s">
        <v>7</v>
      </c>
      <c r="P172" s="366" t="s">
        <v>7</v>
      </c>
      <c r="Q172" s="366" t="s">
        <v>7</v>
      </c>
      <c r="R172" s="366" t="s">
        <v>7</v>
      </c>
      <c r="S172" s="366" t="s">
        <v>7</v>
      </c>
      <c r="T172" s="366" t="s">
        <v>7</v>
      </c>
      <c r="U172" s="366" t="s">
        <v>7</v>
      </c>
      <c r="V172" s="366" t="s">
        <v>7</v>
      </c>
      <c r="W172" s="366" t="s">
        <v>7</v>
      </c>
      <c r="X172" s="366" t="s">
        <v>7</v>
      </c>
      <c r="Y172" s="366" t="s">
        <v>7</v>
      </c>
      <c r="Z172" s="366" t="s">
        <v>7</v>
      </c>
      <c r="AA172" s="366" t="s">
        <v>7</v>
      </c>
      <c r="AB172" s="366" t="s">
        <v>7</v>
      </c>
      <c r="AC172" s="366" t="s">
        <v>7</v>
      </c>
      <c r="AD172" s="366" t="s">
        <v>7</v>
      </c>
      <c r="AE172" s="366" t="s">
        <v>7</v>
      </c>
      <c r="AF172" s="366" t="s">
        <v>7</v>
      </c>
      <c r="AG172" s="366" t="s">
        <v>7</v>
      </c>
      <c r="AH172" s="366" t="s">
        <v>7</v>
      </c>
      <c r="AI172" s="366" t="s">
        <v>7</v>
      </c>
      <c r="AJ172" s="366" t="s">
        <v>7</v>
      </c>
      <c r="AK172" s="366" t="s">
        <v>7</v>
      </c>
      <c r="AL172" s="366" t="s">
        <v>7</v>
      </c>
      <c r="AM172" s="366" t="s">
        <v>7</v>
      </c>
      <c r="AN172" s="366" t="s">
        <v>7</v>
      </c>
      <c r="AO172" s="366" t="s">
        <v>7</v>
      </c>
      <c r="AP172" s="366" t="s">
        <v>7</v>
      </c>
      <c r="AQ172" s="366" t="s">
        <v>7</v>
      </c>
      <c r="AR172" s="366" t="s">
        <v>7</v>
      </c>
      <c r="AS172" s="366" t="s">
        <v>7</v>
      </c>
      <c r="AT172" s="366" t="s">
        <v>7</v>
      </c>
      <c r="AU172" s="366" t="s">
        <v>7</v>
      </c>
      <c r="AV172" s="366" t="s">
        <v>7</v>
      </c>
      <c r="AW172" s="366" t="s">
        <v>7</v>
      </c>
      <c r="AX172" s="366" t="s">
        <v>7</v>
      </c>
      <c r="AY172" s="366" t="s">
        <v>7</v>
      </c>
      <c r="AZ172" s="366" t="s">
        <v>7</v>
      </c>
      <c r="BA172" s="366" t="s">
        <v>7</v>
      </c>
      <c r="BB172" s="366" t="s">
        <v>7</v>
      </c>
      <c r="BC172" s="366" t="s">
        <v>7</v>
      </c>
      <c r="BD172" s="366" t="s">
        <v>7</v>
      </c>
      <c r="BE172" s="366" t="s">
        <v>7</v>
      </c>
      <c r="BF172" s="366" t="s">
        <v>7</v>
      </c>
      <c r="BG172" s="366" t="s">
        <v>7</v>
      </c>
      <c r="BH172" s="366" t="s">
        <v>7</v>
      </c>
      <c r="BI172" s="366" t="s">
        <v>7</v>
      </c>
      <c r="BJ172" s="366" t="s">
        <v>7</v>
      </c>
      <c r="BK172" s="91" t="s">
        <v>7</v>
      </c>
      <c r="BL172" s="121">
        <f t="shared" si="22"/>
        <v>167</v>
      </c>
      <c r="BM172" s="208" t="str">
        <f t="shared" ca="1" si="19"/>
        <v>x</v>
      </c>
      <c r="BO172" s="282" t="str">
        <f>'Task PV @ PT'!D172</f>
        <v>x</v>
      </c>
      <c r="BP172" s="282" t="str">
        <f t="shared" si="17"/>
        <v>x</v>
      </c>
      <c r="BQ172" s="283" t="str">
        <f t="shared" ca="1" si="18"/>
        <v>x</v>
      </c>
      <c r="BR172" s="278" t="str">
        <f t="shared" si="23"/>
        <v>x</v>
      </c>
      <c r="BS172" s="278" t="str">
        <f t="shared" ca="1" si="20"/>
        <v>x</v>
      </c>
      <c r="BT172" s="278" t="str">
        <f t="shared" si="21"/>
        <v>x</v>
      </c>
    </row>
    <row r="173" spans="1:72" ht="13.5" thickBot="1" x14ac:dyDescent="0.25">
      <c r="A173" s="100" t="str">
        <f>'Task PV @ PT'!A173</f>
        <v>Task Identifier</v>
      </c>
      <c r="B173" s="128" t="s">
        <v>7</v>
      </c>
      <c r="C173" s="133" t="s">
        <v>7</v>
      </c>
      <c r="D173" s="366" t="s">
        <v>7</v>
      </c>
      <c r="E173" s="366" t="s">
        <v>7</v>
      </c>
      <c r="F173" s="366" t="s">
        <v>7</v>
      </c>
      <c r="G173" s="366" t="s">
        <v>7</v>
      </c>
      <c r="H173" s="366" t="s">
        <v>7</v>
      </c>
      <c r="I173" s="366" t="s">
        <v>7</v>
      </c>
      <c r="J173" s="366" t="s">
        <v>7</v>
      </c>
      <c r="K173" s="366" t="s">
        <v>7</v>
      </c>
      <c r="L173" s="366" t="s">
        <v>7</v>
      </c>
      <c r="M173" s="366" t="s">
        <v>7</v>
      </c>
      <c r="N173" s="366" t="s">
        <v>7</v>
      </c>
      <c r="O173" s="366" t="s">
        <v>7</v>
      </c>
      <c r="P173" s="366" t="s">
        <v>7</v>
      </c>
      <c r="Q173" s="366" t="s">
        <v>7</v>
      </c>
      <c r="R173" s="366" t="s">
        <v>7</v>
      </c>
      <c r="S173" s="366" t="s">
        <v>7</v>
      </c>
      <c r="T173" s="366" t="s">
        <v>7</v>
      </c>
      <c r="U173" s="366" t="s">
        <v>7</v>
      </c>
      <c r="V173" s="366" t="s">
        <v>7</v>
      </c>
      <c r="W173" s="366" t="s">
        <v>7</v>
      </c>
      <c r="X173" s="366" t="s">
        <v>7</v>
      </c>
      <c r="Y173" s="366" t="s">
        <v>7</v>
      </c>
      <c r="Z173" s="366" t="s">
        <v>7</v>
      </c>
      <c r="AA173" s="366" t="s">
        <v>7</v>
      </c>
      <c r="AB173" s="366" t="s">
        <v>7</v>
      </c>
      <c r="AC173" s="366" t="s">
        <v>7</v>
      </c>
      <c r="AD173" s="366" t="s">
        <v>7</v>
      </c>
      <c r="AE173" s="366" t="s">
        <v>7</v>
      </c>
      <c r="AF173" s="366" t="s">
        <v>7</v>
      </c>
      <c r="AG173" s="366" t="s">
        <v>7</v>
      </c>
      <c r="AH173" s="366" t="s">
        <v>7</v>
      </c>
      <c r="AI173" s="366" t="s">
        <v>7</v>
      </c>
      <c r="AJ173" s="366" t="s">
        <v>7</v>
      </c>
      <c r="AK173" s="366" t="s">
        <v>7</v>
      </c>
      <c r="AL173" s="366" t="s">
        <v>7</v>
      </c>
      <c r="AM173" s="366" t="s">
        <v>7</v>
      </c>
      <c r="AN173" s="366" t="s">
        <v>7</v>
      </c>
      <c r="AO173" s="366" t="s">
        <v>7</v>
      </c>
      <c r="AP173" s="366" t="s">
        <v>7</v>
      </c>
      <c r="AQ173" s="366" t="s">
        <v>7</v>
      </c>
      <c r="AR173" s="366" t="s">
        <v>7</v>
      </c>
      <c r="AS173" s="366" t="s">
        <v>7</v>
      </c>
      <c r="AT173" s="366" t="s">
        <v>7</v>
      </c>
      <c r="AU173" s="366" t="s">
        <v>7</v>
      </c>
      <c r="AV173" s="366" t="s">
        <v>7</v>
      </c>
      <c r="AW173" s="366" t="s">
        <v>7</v>
      </c>
      <c r="AX173" s="366" t="s">
        <v>7</v>
      </c>
      <c r="AY173" s="366" t="s">
        <v>7</v>
      </c>
      <c r="AZ173" s="366" t="s">
        <v>7</v>
      </c>
      <c r="BA173" s="366" t="s">
        <v>7</v>
      </c>
      <c r="BB173" s="366" t="s">
        <v>7</v>
      </c>
      <c r="BC173" s="366" t="s">
        <v>7</v>
      </c>
      <c r="BD173" s="366" t="s">
        <v>7</v>
      </c>
      <c r="BE173" s="366" t="s">
        <v>7</v>
      </c>
      <c r="BF173" s="366" t="s">
        <v>7</v>
      </c>
      <c r="BG173" s="366" t="s">
        <v>7</v>
      </c>
      <c r="BH173" s="366" t="s">
        <v>7</v>
      </c>
      <c r="BI173" s="366" t="s">
        <v>7</v>
      </c>
      <c r="BJ173" s="366" t="s">
        <v>7</v>
      </c>
      <c r="BK173" s="91" t="s">
        <v>7</v>
      </c>
      <c r="BL173" s="121">
        <f t="shared" si="22"/>
        <v>168</v>
      </c>
      <c r="BM173" s="208" t="str">
        <f t="shared" ca="1" si="19"/>
        <v>x</v>
      </c>
      <c r="BO173" s="282" t="str">
        <f>'Task PV @ PT'!D173</f>
        <v>x</v>
      </c>
      <c r="BP173" s="282" t="str">
        <f t="shared" si="17"/>
        <v>x</v>
      </c>
      <c r="BQ173" s="283" t="str">
        <f t="shared" ca="1" si="18"/>
        <v>x</v>
      </c>
      <c r="BR173" s="278" t="str">
        <f t="shared" si="23"/>
        <v>x</v>
      </c>
      <c r="BS173" s="278" t="str">
        <f t="shared" ca="1" si="20"/>
        <v>x</v>
      </c>
      <c r="BT173" s="278" t="str">
        <f t="shared" si="21"/>
        <v>x</v>
      </c>
    </row>
    <row r="174" spans="1:72" ht="13.5" thickBot="1" x14ac:dyDescent="0.25">
      <c r="A174" s="100" t="str">
        <f>'Task PV @ PT'!A174</f>
        <v>Task Identifier</v>
      </c>
      <c r="B174" s="128" t="s">
        <v>7</v>
      </c>
      <c r="C174" s="133" t="s">
        <v>7</v>
      </c>
      <c r="D174" s="366" t="s">
        <v>7</v>
      </c>
      <c r="E174" s="366" t="s">
        <v>7</v>
      </c>
      <c r="F174" s="366" t="s">
        <v>7</v>
      </c>
      <c r="G174" s="366" t="s">
        <v>7</v>
      </c>
      <c r="H174" s="366" t="s">
        <v>7</v>
      </c>
      <c r="I174" s="366" t="s">
        <v>7</v>
      </c>
      <c r="J174" s="366" t="s">
        <v>7</v>
      </c>
      <c r="K174" s="366" t="s">
        <v>7</v>
      </c>
      <c r="L174" s="366" t="s">
        <v>7</v>
      </c>
      <c r="M174" s="366" t="s">
        <v>7</v>
      </c>
      <c r="N174" s="366" t="s">
        <v>7</v>
      </c>
      <c r="O174" s="366" t="s">
        <v>7</v>
      </c>
      <c r="P174" s="366" t="s">
        <v>7</v>
      </c>
      <c r="Q174" s="366" t="s">
        <v>7</v>
      </c>
      <c r="R174" s="366" t="s">
        <v>7</v>
      </c>
      <c r="S174" s="366" t="s">
        <v>7</v>
      </c>
      <c r="T174" s="366" t="s">
        <v>7</v>
      </c>
      <c r="U174" s="366" t="s">
        <v>7</v>
      </c>
      <c r="V174" s="366" t="s">
        <v>7</v>
      </c>
      <c r="W174" s="366" t="s">
        <v>7</v>
      </c>
      <c r="X174" s="366" t="s">
        <v>7</v>
      </c>
      <c r="Y174" s="366" t="s">
        <v>7</v>
      </c>
      <c r="Z174" s="366" t="s">
        <v>7</v>
      </c>
      <c r="AA174" s="366" t="s">
        <v>7</v>
      </c>
      <c r="AB174" s="366" t="s">
        <v>7</v>
      </c>
      <c r="AC174" s="366" t="s">
        <v>7</v>
      </c>
      <c r="AD174" s="366" t="s">
        <v>7</v>
      </c>
      <c r="AE174" s="366" t="s">
        <v>7</v>
      </c>
      <c r="AF174" s="366" t="s">
        <v>7</v>
      </c>
      <c r="AG174" s="366" t="s">
        <v>7</v>
      </c>
      <c r="AH174" s="366" t="s">
        <v>7</v>
      </c>
      <c r="AI174" s="366" t="s">
        <v>7</v>
      </c>
      <c r="AJ174" s="366" t="s">
        <v>7</v>
      </c>
      <c r="AK174" s="366" t="s">
        <v>7</v>
      </c>
      <c r="AL174" s="366" t="s">
        <v>7</v>
      </c>
      <c r="AM174" s="366" t="s">
        <v>7</v>
      </c>
      <c r="AN174" s="366" t="s">
        <v>7</v>
      </c>
      <c r="AO174" s="366" t="s">
        <v>7</v>
      </c>
      <c r="AP174" s="366" t="s">
        <v>7</v>
      </c>
      <c r="AQ174" s="366" t="s">
        <v>7</v>
      </c>
      <c r="AR174" s="366" t="s">
        <v>7</v>
      </c>
      <c r="AS174" s="366" t="s">
        <v>7</v>
      </c>
      <c r="AT174" s="366" t="s">
        <v>7</v>
      </c>
      <c r="AU174" s="366" t="s">
        <v>7</v>
      </c>
      <c r="AV174" s="366" t="s">
        <v>7</v>
      </c>
      <c r="AW174" s="366" t="s">
        <v>7</v>
      </c>
      <c r="AX174" s="366" t="s">
        <v>7</v>
      </c>
      <c r="AY174" s="366" t="s">
        <v>7</v>
      </c>
      <c r="AZ174" s="366" t="s">
        <v>7</v>
      </c>
      <c r="BA174" s="366" t="s">
        <v>7</v>
      </c>
      <c r="BB174" s="366" t="s">
        <v>7</v>
      </c>
      <c r="BC174" s="366" t="s">
        <v>7</v>
      </c>
      <c r="BD174" s="366" t="s">
        <v>7</v>
      </c>
      <c r="BE174" s="366" t="s">
        <v>7</v>
      </c>
      <c r="BF174" s="366" t="s">
        <v>7</v>
      </c>
      <c r="BG174" s="366" t="s">
        <v>7</v>
      </c>
      <c r="BH174" s="366" t="s">
        <v>7</v>
      </c>
      <c r="BI174" s="366" t="s">
        <v>7</v>
      </c>
      <c r="BJ174" s="366" t="s">
        <v>7</v>
      </c>
      <c r="BK174" s="91" t="s">
        <v>7</v>
      </c>
      <c r="BL174" s="121">
        <f t="shared" si="22"/>
        <v>169</v>
      </c>
      <c r="BM174" s="208" t="str">
        <f t="shared" ca="1" si="19"/>
        <v>x</v>
      </c>
      <c r="BO174" s="282" t="str">
        <f>'Task PV @ PT'!D174</f>
        <v>x</v>
      </c>
      <c r="BP174" s="282" t="str">
        <f t="shared" si="17"/>
        <v>x</v>
      </c>
      <c r="BQ174" s="283" t="str">
        <f t="shared" ca="1" si="18"/>
        <v>x</v>
      </c>
      <c r="BR174" s="278" t="str">
        <f t="shared" si="23"/>
        <v>x</v>
      </c>
      <c r="BS174" s="278" t="str">
        <f t="shared" ca="1" si="20"/>
        <v>x</v>
      </c>
      <c r="BT174" s="278" t="str">
        <f t="shared" si="21"/>
        <v>x</v>
      </c>
    </row>
    <row r="175" spans="1:72" ht="13.5" thickBot="1" x14ac:dyDescent="0.25">
      <c r="A175" s="100" t="str">
        <f>'Task PV @ PT'!A175</f>
        <v>Task Identifier</v>
      </c>
      <c r="B175" s="128" t="s">
        <v>7</v>
      </c>
      <c r="C175" s="133" t="s">
        <v>7</v>
      </c>
      <c r="D175" s="366" t="s">
        <v>7</v>
      </c>
      <c r="E175" s="366" t="s">
        <v>7</v>
      </c>
      <c r="F175" s="366" t="s">
        <v>7</v>
      </c>
      <c r="G175" s="366" t="s">
        <v>7</v>
      </c>
      <c r="H175" s="366" t="s">
        <v>7</v>
      </c>
      <c r="I175" s="366" t="s">
        <v>7</v>
      </c>
      <c r="J175" s="366" t="s">
        <v>7</v>
      </c>
      <c r="K175" s="366" t="s">
        <v>7</v>
      </c>
      <c r="L175" s="366" t="s">
        <v>7</v>
      </c>
      <c r="M175" s="366" t="s">
        <v>7</v>
      </c>
      <c r="N175" s="366" t="s">
        <v>7</v>
      </c>
      <c r="O175" s="366" t="s">
        <v>7</v>
      </c>
      <c r="P175" s="366" t="s">
        <v>7</v>
      </c>
      <c r="Q175" s="366" t="s">
        <v>7</v>
      </c>
      <c r="R175" s="366" t="s">
        <v>7</v>
      </c>
      <c r="S175" s="366" t="s">
        <v>7</v>
      </c>
      <c r="T175" s="366" t="s">
        <v>7</v>
      </c>
      <c r="U175" s="366" t="s">
        <v>7</v>
      </c>
      <c r="V175" s="366" t="s">
        <v>7</v>
      </c>
      <c r="W175" s="366" t="s">
        <v>7</v>
      </c>
      <c r="X175" s="366" t="s">
        <v>7</v>
      </c>
      <c r="Y175" s="366" t="s">
        <v>7</v>
      </c>
      <c r="Z175" s="366" t="s">
        <v>7</v>
      </c>
      <c r="AA175" s="366" t="s">
        <v>7</v>
      </c>
      <c r="AB175" s="366" t="s">
        <v>7</v>
      </c>
      <c r="AC175" s="366" t="s">
        <v>7</v>
      </c>
      <c r="AD175" s="366" t="s">
        <v>7</v>
      </c>
      <c r="AE175" s="366" t="s">
        <v>7</v>
      </c>
      <c r="AF175" s="366" t="s">
        <v>7</v>
      </c>
      <c r="AG175" s="366" t="s">
        <v>7</v>
      </c>
      <c r="AH175" s="366" t="s">
        <v>7</v>
      </c>
      <c r="AI175" s="366" t="s">
        <v>7</v>
      </c>
      <c r="AJ175" s="366" t="s">
        <v>7</v>
      </c>
      <c r="AK175" s="366" t="s">
        <v>7</v>
      </c>
      <c r="AL175" s="366" t="s">
        <v>7</v>
      </c>
      <c r="AM175" s="366" t="s">
        <v>7</v>
      </c>
      <c r="AN175" s="366" t="s">
        <v>7</v>
      </c>
      <c r="AO175" s="366" t="s">
        <v>7</v>
      </c>
      <c r="AP175" s="366" t="s">
        <v>7</v>
      </c>
      <c r="AQ175" s="366" t="s">
        <v>7</v>
      </c>
      <c r="AR175" s="366" t="s">
        <v>7</v>
      </c>
      <c r="AS175" s="366" t="s">
        <v>7</v>
      </c>
      <c r="AT175" s="366" t="s">
        <v>7</v>
      </c>
      <c r="AU175" s="366" t="s">
        <v>7</v>
      </c>
      <c r="AV175" s="366" t="s">
        <v>7</v>
      </c>
      <c r="AW175" s="366" t="s">
        <v>7</v>
      </c>
      <c r="AX175" s="366" t="s">
        <v>7</v>
      </c>
      <c r="AY175" s="366" t="s">
        <v>7</v>
      </c>
      <c r="AZ175" s="366" t="s">
        <v>7</v>
      </c>
      <c r="BA175" s="366" t="s">
        <v>7</v>
      </c>
      <c r="BB175" s="366" t="s">
        <v>7</v>
      </c>
      <c r="BC175" s="366" t="s">
        <v>7</v>
      </c>
      <c r="BD175" s="366" t="s">
        <v>7</v>
      </c>
      <c r="BE175" s="366" t="s">
        <v>7</v>
      </c>
      <c r="BF175" s="366" t="s">
        <v>7</v>
      </c>
      <c r="BG175" s="366" t="s">
        <v>7</v>
      </c>
      <c r="BH175" s="366" t="s">
        <v>7</v>
      </c>
      <c r="BI175" s="366" t="s">
        <v>7</v>
      </c>
      <c r="BJ175" s="366" t="s">
        <v>7</v>
      </c>
      <c r="BK175" s="91" t="s">
        <v>7</v>
      </c>
      <c r="BL175" s="121">
        <f t="shared" si="22"/>
        <v>170</v>
      </c>
      <c r="BM175" s="208" t="str">
        <f t="shared" ca="1" si="19"/>
        <v>x</v>
      </c>
      <c r="BO175" s="282" t="str">
        <f>'Task PV @ PT'!D175</f>
        <v>x</v>
      </c>
      <c r="BP175" s="282" t="str">
        <f t="shared" si="17"/>
        <v>x</v>
      </c>
      <c r="BQ175" s="283" t="str">
        <f t="shared" ca="1" si="18"/>
        <v>x</v>
      </c>
      <c r="BR175" s="278" t="str">
        <f t="shared" si="23"/>
        <v>x</v>
      </c>
      <c r="BS175" s="278" t="str">
        <f t="shared" ca="1" si="20"/>
        <v>x</v>
      </c>
      <c r="BT175" s="278" t="str">
        <f t="shared" si="21"/>
        <v>x</v>
      </c>
    </row>
    <row r="176" spans="1:72" ht="13.5" thickBot="1" x14ac:dyDescent="0.25">
      <c r="A176" s="100" t="str">
        <f>'Task PV @ PT'!A176</f>
        <v>Task Identifier</v>
      </c>
      <c r="B176" s="128" t="s">
        <v>7</v>
      </c>
      <c r="C176" s="133" t="s">
        <v>7</v>
      </c>
      <c r="D176" s="366" t="s">
        <v>7</v>
      </c>
      <c r="E176" s="366" t="s">
        <v>7</v>
      </c>
      <c r="F176" s="366" t="s">
        <v>7</v>
      </c>
      <c r="G176" s="366" t="s">
        <v>7</v>
      </c>
      <c r="H176" s="366" t="s">
        <v>7</v>
      </c>
      <c r="I176" s="366" t="s">
        <v>7</v>
      </c>
      <c r="J176" s="366" t="s">
        <v>7</v>
      </c>
      <c r="K176" s="366" t="s">
        <v>7</v>
      </c>
      <c r="L176" s="366" t="s">
        <v>7</v>
      </c>
      <c r="M176" s="366" t="s">
        <v>7</v>
      </c>
      <c r="N176" s="366" t="s">
        <v>7</v>
      </c>
      <c r="O176" s="366" t="s">
        <v>7</v>
      </c>
      <c r="P176" s="366" t="s">
        <v>7</v>
      </c>
      <c r="Q176" s="366" t="s">
        <v>7</v>
      </c>
      <c r="R176" s="366" t="s">
        <v>7</v>
      </c>
      <c r="S176" s="366" t="s">
        <v>7</v>
      </c>
      <c r="T176" s="366" t="s">
        <v>7</v>
      </c>
      <c r="U176" s="366" t="s">
        <v>7</v>
      </c>
      <c r="V176" s="366" t="s">
        <v>7</v>
      </c>
      <c r="W176" s="366" t="s">
        <v>7</v>
      </c>
      <c r="X176" s="366" t="s">
        <v>7</v>
      </c>
      <c r="Y176" s="366" t="s">
        <v>7</v>
      </c>
      <c r="Z176" s="366" t="s">
        <v>7</v>
      </c>
      <c r="AA176" s="366" t="s">
        <v>7</v>
      </c>
      <c r="AB176" s="366" t="s">
        <v>7</v>
      </c>
      <c r="AC176" s="366" t="s">
        <v>7</v>
      </c>
      <c r="AD176" s="366" t="s">
        <v>7</v>
      </c>
      <c r="AE176" s="366" t="s">
        <v>7</v>
      </c>
      <c r="AF176" s="366" t="s">
        <v>7</v>
      </c>
      <c r="AG176" s="366" t="s">
        <v>7</v>
      </c>
      <c r="AH176" s="366" t="s">
        <v>7</v>
      </c>
      <c r="AI176" s="366" t="s">
        <v>7</v>
      </c>
      <c r="AJ176" s="366" t="s">
        <v>7</v>
      </c>
      <c r="AK176" s="366" t="s">
        <v>7</v>
      </c>
      <c r="AL176" s="366" t="s">
        <v>7</v>
      </c>
      <c r="AM176" s="366" t="s">
        <v>7</v>
      </c>
      <c r="AN176" s="366" t="s">
        <v>7</v>
      </c>
      <c r="AO176" s="366" t="s">
        <v>7</v>
      </c>
      <c r="AP176" s="366" t="s">
        <v>7</v>
      </c>
      <c r="AQ176" s="366" t="s">
        <v>7</v>
      </c>
      <c r="AR176" s="366" t="s">
        <v>7</v>
      </c>
      <c r="AS176" s="366" t="s">
        <v>7</v>
      </c>
      <c r="AT176" s="366" t="s">
        <v>7</v>
      </c>
      <c r="AU176" s="366" t="s">
        <v>7</v>
      </c>
      <c r="AV176" s="366" t="s">
        <v>7</v>
      </c>
      <c r="AW176" s="366" t="s">
        <v>7</v>
      </c>
      <c r="AX176" s="366" t="s">
        <v>7</v>
      </c>
      <c r="AY176" s="366" t="s">
        <v>7</v>
      </c>
      <c r="AZ176" s="366" t="s">
        <v>7</v>
      </c>
      <c r="BA176" s="366" t="s">
        <v>7</v>
      </c>
      <c r="BB176" s="366" t="s">
        <v>7</v>
      </c>
      <c r="BC176" s="366" t="s">
        <v>7</v>
      </c>
      <c r="BD176" s="366" t="s">
        <v>7</v>
      </c>
      <c r="BE176" s="366" t="s">
        <v>7</v>
      </c>
      <c r="BF176" s="366" t="s">
        <v>7</v>
      </c>
      <c r="BG176" s="366" t="s">
        <v>7</v>
      </c>
      <c r="BH176" s="366" t="s">
        <v>7</v>
      </c>
      <c r="BI176" s="366" t="s">
        <v>7</v>
      </c>
      <c r="BJ176" s="366" t="s">
        <v>7</v>
      </c>
      <c r="BK176" s="91" t="s">
        <v>7</v>
      </c>
      <c r="BL176" s="121">
        <f t="shared" si="22"/>
        <v>171</v>
      </c>
      <c r="BM176" s="208" t="str">
        <f t="shared" ca="1" si="19"/>
        <v>x</v>
      </c>
      <c r="BO176" s="282" t="str">
        <f>'Task PV @ PT'!D176</f>
        <v>x</v>
      </c>
      <c r="BP176" s="282" t="str">
        <f t="shared" si="17"/>
        <v>x</v>
      </c>
      <c r="BQ176" s="283" t="str">
        <f t="shared" ca="1" si="18"/>
        <v>x</v>
      </c>
      <c r="BR176" s="278" t="str">
        <f t="shared" si="23"/>
        <v>x</v>
      </c>
      <c r="BS176" s="278" t="str">
        <f t="shared" ca="1" si="20"/>
        <v>x</v>
      </c>
      <c r="BT176" s="278" t="str">
        <f t="shared" si="21"/>
        <v>x</v>
      </c>
    </row>
    <row r="177" spans="1:72" ht="13.5" thickBot="1" x14ac:dyDescent="0.25">
      <c r="A177" s="100" t="str">
        <f>'Task PV @ PT'!A177</f>
        <v>Task Identifier</v>
      </c>
      <c r="B177" s="128" t="s">
        <v>7</v>
      </c>
      <c r="C177" s="133" t="s">
        <v>7</v>
      </c>
      <c r="D177" s="366" t="s">
        <v>7</v>
      </c>
      <c r="E177" s="366" t="s">
        <v>7</v>
      </c>
      <c r="F177" s="366" t="s">
        <v>7</v>
      </c>
      <c r="G177" s="366" t="s">
        <v>7</v>
      </c>
      <c r="H177" s="366" t="s">
        <v>7</v>
      </c>
      <c r="I177" s="366" t="s">
        <v>7</v>
      </c>
      <c r="J177" s="366" t="s">
        <v>7</v>
      </c>
      <c r="K177" s="366" t="s">
        <v>7</v>
      </c>
      <c r="L177" s="366" t="s">
        <v>7</v>
      </c>
      <c r="M177" s="366" t="s">
        <v>7</v>
      </c>
      <c r="N177" s="366" t="s">
        <v>7</v>
      </c>
      <c r="O177" s="366" t="s">
        <v>7</v>
      </c>
      <c r="P177" s="366" t="s">
        <v>7</v>
      </c>
      <c r="Q177" s="366" t="s">
        <v>7</v>
      </c>
      <c r="R177" s="366" t="s">
        <v>7</v>
      </c>
      <c r="S177" s="366" t="s">
        <v>7</v>
      </c>
      <c r="T177" s="366" t="s">
        <v>7</v>
      </c>
      <c r="U177" s="366" t="s">
        <v>7</v>
      </c>
      <c r="V177" s="366" t="s">
        <v>7</v>
      </c>
      <c r="W177" s="366" t="s">
        <v>7</v>
      </c>
      <c r="X177" s="366" t="s">
        <v>7</v>
      </c>
      <c r="Y177" s="366" t="s">
        <v>7</v>
      </c>
      <c r="Z177" s="366" t="s">
        <v>7</v>
      </c>
      <c r="AA177" s="366" t="s">
        <v>7</v>
      </c>
      <c r="AB177" s="366" t="s">
        <v>7</v>
      </c>
      <c r="AC177" s="366" t="s">
        <v>7</v>
      </c>
      <c r="AD177" s="366" t="s">
        <v>7</v>
      </c>
      <c r="AE177" s="366" t="s">
        <v>7</v>
      </c>
      <c r="AF177" s="366" t="s">
        <v>7</v>
      </c>
      <c r="AG177" s="366" t="s">
        <v>7</v>
      </c>
      <c r="AH177" s="366" t="s">
        <v>7</v>
      </c>
      <c r="AI177" s="366" t="s">
        <v>7</v>
      </c>
      <c r="AJ177" s="366" t="s">
        <v>7</v>
      </c>
      <c r="AK177" s="366" t="s">
        <v>7</v>
      </c>
      <c r="AL177" s="366" t="s">
        <v>7</v>
      </c>
      <c r="AM177" s="366" t="s">
        <v>7</v>
      </c>
      <c r="AN177" s="366" t="s">
        <v>7</v>
      </c>
      <c r="AO177" s="366" t="s">
        <v>7</v>
      </c>
      <c r="AP177" s="366" t="s">
        <v>7</v>
      </c>
      <c r="AQ177" s="366" t="s">
        <v>7</v>
      </c>
      <c r="AR177" s="366" t="s">
        <v>7</v>
      </c>
      <c r="AS177" s="366" t="s">
        <v>7</v>
      </c>
      <c r="AT177" s="366" t="s">
        <v>7</v>
      </c>
      <c r="AU177" s="366" t="s">
        <v>7</v>
      </c>
      <c r="AV177" s="366" t="s">
        <v>7</v>
      </c>
      <c r="AW177" s="366" t="s">
        <v>7</v>
      </c>
      <c r="AX177" s="366" t="s">
        <v>7</v>
      </c>
      <c r="AY177" s="366" t="s">
        <v>7</v>
      </c>
      <c r="AZ177" s="366" t="s">
        <v>7</v>
      </c>
      <c r="BA177" s="366" t="s">
        <v>7</v>
      </c>
      <c r="BB177" s="366" t="s">
        <v>7</v>
      </c>
      <c r="BC177" s="366" t="s">
        <v>7</v>
      </c>
      <c r="BD177" s="366" t="s">
        <v>7</v>
      </c>
      <c r="BE177" s="366" t="s">
        <v>7</v>
      </c>
      <c r="BF177" s="366" t="s">
        <v>7</v>
      </c>
      <c r="BG177" s="366" t="s">
        <v>7</v>
      </c>
      <c r="BH177" s="366" t="s">
        <v>7</v>
      </c>
      <c r="BI177" s="366" t="s">
        <v>7</v>
      </c>
      <c r="BJ177" s="366" t="s">
        <v>7</v>
      </c>
      <c r="BK177" s="91" t="s">
        <v>7</v>
      </c>
      <c r="BL177" s="121">
        <f t="shared" si="22"/>
        <v>172</v>
      </c>
      <c r="BM177" s="208" t="str">
        <f t="shared" ca="1" si="19"/>
        <v>x</v>
      </c>
      <c r="BO177" s="282" t="str">
        <f>'Task PV @ PT'!D177</f>
        <v>x</v>
      </c>
      <c r="BP177" s="282" t="str">
        <f t="shared" si="17"/>
        <v>x</v>
      </c>
      <c r="BQ177" s="283" t="str">
        <f t="shared" ca="1" si="18"/>
        <v>x</v>
      </c>
      <c r="BR177" s="278" t="str">
        <f t="shared" si="23"/>
        <v>x</v>
      </c>
      <c r="BS177" s="278" t="str">
        <f t="shared" ca="1" si="20"/>
        <v>x</v>
      </c>
      <c r="BT177" s="278" t="str">
        <f t="shared" si="21"/>
        <v>x</v>
      </c>
    </row>
    <row r="178" spans="1:72" ht="13.5" thickBot="1" x14ac:dyDescent="0.25">
      <c r="A178" s="100" t="str">
        <f>'Task PV @ PT'!A178</f>
        <v>Task Identifier</v>
      </c>
      <c r="B178" s="128" t="s">
        <v>7</v>
      </c>
      <c r="C178" s="133" t="s">
        <v>7</v>
      </c>
      <c r="D178" s="366" t="s">
        <v>7</v>
      </c>
      <c r="E178" s="366" t="s">
        <v>7</v>
      </c>
      <c r="F178" s="366" t="s">
        <v>7</v>
      </c>
      <c r="G178" s="366" t="s">
        <v>7</v>
      </c>
      <c r="H178" s="366" t="s">
        <v>7</v>
      </c>
      <c r="I178" s="366" t="s">
        <v>7</v>
      </c>
      <c r="J178" s="366" t="s">
        <v>7</v>
      </c>
      <c r="K178" s="366" t="s">
        <v>7</v>
      </c>
      <c r="L178" s="366" t="s">
        <v>7</v>
      </c>
      <c r="M178" s="366" t="s">
        <v>7</v>
      </c>
      <c r="N178" s="366" t="s">
        <v>7</v>
      </c>
      <c r="O178" s="366" t="s">
        <v>7</v>
      </c>
      <c r="P178" s="366" t="s">
        <v>7</v>
      </c>
      <c r="Q178" s="366" t="s">
        <v>7</v>
      </c>
      <c r="R178" s="366" t="s">
        <v>7</v>
      </c>
      <c r="S178" s="366" t="s">
        <v>7</v>
      </c>
      <c r="T178" s="366" t="s">
        <v>7</v>
      </c>
      <c r="U178" s="366" t="s">
        <v>7</v>
      </c>
      <c r="V178" s="366" t="s">
        <v>7</v>
      </c>
      <c r="W178" s="366" t="s">
        <v>7</v>
      </c>
      <c r="X178" s="366" t="s">
        <v>7</v>
      </c>
      <c r="Y178" s="366" t="s">
        <v>7</v>
      </c>
      <c r="Z178" s="366" t="s">
        <v>7</v>
      </c>
      <c r="AA178" s="366" t="s">
        <v>7</v>
      </c>
      <c r="AB178" s="366" t="s">
        <v>7</v>
      </c>
      <c r="AC178" s="366" t="s">
        <v>7</v>
      </c>
      <c r="AD178" s="366" t="s">
        <v>7</v>
      </c>
      <c r="AE178" s="366" t="s">
        <v>7</v>
      </c>
      <c r="AF178" s="366" t="s">
        <v>7</v>
      </c>
      <c r="AG178" s="366" t="s">
        <v>7</v>
      </c>
      <c r="AH178" s="366" t="s">
        <v>7</v>
      </c>
      <c r="AI178" s="366" t="s">
        <v>7</v>
      </c>
      <c r="AJ178" s="366" t="s">
        <v>7</v>
      </c>
      <c r="AK178" s="366" t="s">
        <v>7</v>
      </c>
      <c r="AL178" s="366" t="s">
        <v>7</v>
      </c>
      <c r="AM178" s="366" t="s">
        <v>7</v>
      </c>
      <c r="AN178" s="366" t="s">
        <v>7</v>
      </c>
      <c r="AO178" s="366" t="s">
        <v>7</v>
      </c>
      <c r="AP178" s="366" t="s">
        <v>7</v>
      </c>
      <c r="AQ178" s="366" t="s">
        <v>7</v>
      </c>
      <c r="AR178" s="366" t="s">
        <v>7</v>
      </c>
      <c r="AS178" s="366" t="s">
        <v>7</v>
      </c>
      <c r="AT178" s="366" t="s">
        <v>7</v>
      </c>
      <c r="AU178" s="366" t="s">
        <v>7</v>
      </c>
      <c r="AV178" s="366" t="s">
        <v>7</v>
      </c>
      <c r="AW178" s="366" t="s">
        <v>7</v>
      </c>
      <c r="AX178" s="366" t="s">
        <v>7</v>
      </c>
      <c r="AY178" s="366" t="s">
        <v>7</v>
      </c>
      <c r="AZ178" s="366" t="s">
        <v>7</v>
      </c>
      <c r="BA178" s="366" t="s">
        <v>7</v>
      </c>
      <c r="BB178" s="366" t="s">
        <v>7</v>
      </c>
      <c r="BC178" s="366" t="s">
        <v>7</v>
      </c>
      <c r="BD178" s="366" t="s">
        <v>7</v>
      </c>
      <c r="BE178" s="366" t="s">
        <v>7</v>
      </c>
      <c r="BF178" s="366" t="s">
        <v>7</v>
      </c>
      <c r="BG178" s="366" t="s">
        <v>7</v>
      </c>
      <c r="BH178" s="366" t="s">
        <v>7</v>
      </c>
      <c r="BI178" s="366" t="s">
        <v>7</v>
      </c>
      <c r="BJ178" s="366" t="s">
        <v>7</v>
      </c>
      <c r="BK178" s="91" t="s">
        <v>7</v>
      </c>
      <c r="BL178" s="121">
        <f t="shared" si="22"/>
        <v>173</v>
      </c>
      <c r="BM178" s="208" t="str">
        <f t="shared" ca="1" si="19"/>
        <v>x</v>
      </c>
      <c r="BO178" s="282" t="str">
        <f>'Task PV @ PT'!D178</f>
        <v>x</v>
      </c>
      <c r="BP178" s="282" t="str">
        <f t="shared" si="17"/>
        <v>x</v>
      </c>
      <c r="BQ178" s="283" t="str">
        <f t="shared" ca="1" si="18"/>
        <v>x</v>
      </c>
      <c r="BR178" s="278" t="str">
        <f t="shared" si="23"/>
        <v>x</v>
      </c>
      <c r="BS178" s="278" t="str">
        <f t="shared" ca="1" si="20"/>
        <v>x</v>
      </c>
      <c r="BT178" s="278" t="str">
        <f t="shared" si="21"/>
        <v>x</v>
      </c>
    </row>
    <row r="179" spans="1:72" ht="13.5" thickBot="1" x14ac:dyDescent="0.25">
      <c r="A179" s="100" t="str">
        <f>'Task PV @ PT'!A179</f>
        <v>Task Identifier</v>
      </c>
      <c r="B179" s="128" t="s">
        <v>7</v>
      </c>
      <c r="C179" s="133" t="s">
        <v>7</v>
      </c>
      <c r="D179" s="366" t="s">
        <v>7</v>
      </c>
      <c r="E179" s="366" t="s">
        <v>7</v>
      </c>
      <c r="F179" s="366" t="s">
        <v>7</v>
      </c>
      <c r="G179" s="366" t="s">
        <v>7</v>
      </c>
      <c r="H179" s="366" t="s">
        <v>7</v>
      </c>
      <c r="I179" s="366" t="s">
        <v>7</v>
      </c>
      <c r="J179" s="366" t="s">
        <v>7</v>
      </c>
      <c r="K179" s="366" t="s">
        <v>7</v>
      </c>
      <c r="L179" s="366" t="s">
        <v>7</v>
      </c>
      <c r="M179" s="366" t="s">
        <v>7</v>
      </c>
      <c r="N179" s="366" t="s">
        <v>7</v>
      </c>
      <c r="O179" s="366" t="s">
        <v>7</v>
      </c>
      <c r="P179" s="366" t="s">
        <v>7</v>
      </c>
      <c r="Q179" s="366" t="s">
        <v>7</v>
      </c>
      <c r="R179" s="366" t="s">
        <v>7</v>
      </c>
      <c r="S179" s="366" t="s">
        <v>7</v>
      </c>
      <c r="T179" s="366" t="s">
        <v>7</v>
      </c>
      <c r="U179" s="366" t="s">
        <v>7</v>
      </c>
      <c r="V179" s="366" t="s">
        <v>7</v>
      </c>
      <c r="W179" s="366" t="s">
        <v>7</v>
      </c>
      <c r="X179" s="366" t="s">
        <v>7</v>
      </c>
      <c r="Y179" s="366" t="s">
        <v>7</v>
      </c>
      <c r="Z179" s="366" t="s">
        <v>7</v>
      </c>
      <c r="AA179" s="366" t="s">
        <v>7</v>
      </c>
      <c r="AB179" s="366" t="s">
        <v>7</v>
      </c>
      <c r="AC179" s="366" t="s">
        <v>7</v>
      </c>
      <c r="AD179" s="366" t="s">
        <v>7</v>
      </c>
      <c r="AE179" s="366" t="s">
        <v>7</v>
      </c>
      <c r="AF179" s="366" t="s">
        <v>7</v>
      </c>
      <c r="AG179" s="366" t="s">
        <v>7</v>
      </c>
      <c r="AH179" s="366" t="s">
        <v>7</v>
      </c>
      <c r="AI179" s="366" t="s">
        <v>7</v>
      </c>
      <c r="AJ179" s="366" t="s">
        <v>7</v>
      </c>
      <c r="AK179" s="366" t="s">
        <v>7</v>
      </c>
      <c r="AL179" s="366" t="s">
        <v>7</v>
      </c>
      <c r="AM179" s="366" t="s">
        <v>7</v>
      </c>
      <c r="AN179" s="366" t="s">
        <v>7</v>
      </c>
      <c r="AO179" s="366" t="s">
        <v>7</v>
      </c>
      <c r="AP179" s="366" t="s">
        <v>7</v>
      </c>
      <c r="AQ179" s="366" t="s">
        <v>7</v>
      </c>
      <c r="AR179" s="366" t="s">
        <v>7</v>
      </c>
      <c r="AS179" s="366" t="s">
        <v>7</v>
      </c>
      <c r="AT179" s="366" t="s">
        <v>7</v>
      </c>
      <c r="AU179" s="366" t="s">
        <v>7</v>
      </c>
      <c r="AV179" s="366" t="s">
        <v>7</v>
      </c>
      <c r="AW179" s="366" t="s">
        <v>7</v>
      </c>
      <c r="AX179" s="366" t="s">
        <v>7</v>
      </c>
      <c r="AY179" s="366" t="s">
        <v>7</v>
      </c>
      <c r="AZ179" s="366" t="s">
        <v>7</v>
      </c>
      <c r="BA179" s="366" t="s">
        <v>7</v>
      </c>
      <c r="BB179" s="366" t="s">
        <v>7</v>
      </c>
      <c r="BC179" s="366" t="s">
        <v>7</v>
      </c>
      <c r="BD179" s="366" t="s">
        <v>7</v>
      </c>
      <c r="BE179" s="366" t="s">
        <v>7</v>
      </c>
      <c r="BF179" s="366" t="s">
        <v>7</v>
      </c>
      <c r="BG179" s="366" t="s">
        <v>7</v>
      </c>
      <c r="BH179" s="366" t="s">
        <v>7</v>
      </c>
      <c r="BI179" s="366" t="s">
        <v>7</v>
      </c>
      <c r="BJ179" s="366" t="s">
        <v>7</v>
      </c>
      <c r="BK179" s="91" t="s">
        <v>7</v>
      </c>
      <c r="BL179" s="121">
        <f t="shared" si="22"/>
        <v>174</v>
      </c>
      <c r="BM179" s="208" t="str">
        <f t="shared" ca="1" si="19"/>
        <v>x</v>
      </c>
      <c r="BO179" s="282" t="str">
        <f>'Task PV @ PT'!D179</f>
        <v>x</v>
      </c>
      <c r="BP179" s="282" t="str">
        <f t="shared" si="17"/>
        <v>x</v>
      </c>
      <c r="BQ179" s="283" t="str">
        <f t="shared" ca="1" si="18"/>
        <v>x</v>
      </c>
      <c r="BR179" s="278" t="str">
        <f t="shared" si="23"/>
        <v>x</v>
      </c>
      <c r="BS179" s="278" t="str">
        <f t="shared" ca="1" si="20"/>
        <v>x</v>
      </c>
      <c r="BT179" s="278" t="str">
        <f t="shared" si="21"/>
        <v>x</v>
      </c>
    </row>
    <row r="180" spans="1:72" ht="13.5" thickBot="1" x14ac:dyDescent="0.25">
      <c r="A180" s="100" t="str">
        <f>'Task PV @ PT'!A180</f>
        <v>Task Identifier</v>
      </c>
      <c r="B180" s="128" t="s">
        <v>7</v>
      </c>
      <c r="C180" s="133" t="s">
        <v>7</v>
      </c>
      <c r="D180" s="366" t="s">
        <v>7</v>
      </c>
      <c r="E180" s="366" t="s">
        <v>7</v>
      </c>
      <c r="F180" s="366" t="s">
        <v>7</v>
      </c>
      <c r="G180" s="366" t="s">
        <v>7</v>
      </c>
      <c r="H180" s="366" t="s">
        <v>7</v>
      </c>
      <c r="I180" s="366" t="s">
        <v>7</v>
      </c>
      <c r="J180" s="366" t="s">
        <v>7</v>
      </c>
      <c r="K180" s="366" t="s">
        <v>7</v>
      </c>
      <c r="L180" s="366" t="s">
        <v>7</v>
      </c>
      <c r="M180" s="366" t="s">
        <v>7</v>
      </c>
      <c r="N180" s="366" t="s">
        <v>7</v>
      </c>
      <c r="O180" s="366" t="s">
        <v>7</v>
      </c>
      <c r="P180" s="366" t="s">
        <v>7</v>
      </c>
      <c r="Q180" s="366" t="s">
        <v>7</v>
      </c>
      <c r="R180" s="366" t="s">
        <v>7</v>
      </c>
      <c r="S180" s="366" t="s">
        <v>7</v>
      </c>
      <c r="T180" s="366" t="s">
        <v>7</v>
      </c>
      <c r="U180" s="366" t="s">
        <v>7</v>
      </c>
      <c r="V180" s="366" t="s">
        <v>7</v>
      </c>
      <c r="W180" s="366" t="s">
        <v>7</v>
      </c>
      <c r="X180" s="366" t="s">
        <v>7</v>
      </c>
      <c r="Y180" s="366" t="s">
        <v>7</v>
      </c>
      <c r="Z180" s="366" t="s">
        <v>7</v>
      </c>
      <c r="AA180" s="366" t="s">
        <v>7</v>
      </c>
      <c r="AB180" s="366" t="s">
        <v>7</v>
      </c>
      <c r="AC180" s="366" t="s">
        <v>7</v>
      </c>
      <c r="AD180" s="366" t="s">
        <v>7</v>
      </c>
      <c r="AE180" s="366" t="s">
        <v>7</v>
      </c>
      <c r="AF180" s="366" t="s">
        <v>7</v>
      </c>
      <c r="AG180" s="366" t="s">
        <v>7</v>
      </c>
      <c r="AH180" s="366" t="s">
        <v>7</v>
      </c>
      <c r="AI180" s="366" t="s">
        <v>7</v>
      </c>
      <c r="AJ180" s="366" t="s">
        <v>7</v>
      </c>
      <c r="AK180" s="366" t="s">
        <v>7</v>
      </c>
      <c r="AL180" s="366" t="s">
        <v>7</v>
      </c>
      <c r="AM180" s="366" t="s">
        <v>7</v>
      </c>
      <c r="AN180" s="366" t="s">
        <v>7</v>
      </c>
      <c r="AO180" s="366" t="s">
        <v>7</v>
      </c>
      <c r="AP180" s="366" t="s">
        <v>7</v>
      </c>
      <c r="AQ180" s="366" t="s">
        <v>7</v>
      </c>
      <c r="AR180" s="366" t="s">
        <v>7</v>
      </c>
      <c r="AS180" s="366" t="s">
        <v>7</v>
      </c>
      <c r="AT180" s="366" t="s">
        <v>7</v>
      </c>
      <c r="AU180" s="366" t="s">
        <v>7</v>
      </c>
      <c r="AV180" s="366" t="s">
        <v>7</v>
      </c>
      <c r="AW180" s="366" t="s">
        <v>7</v>
      </c>
      <c r="AX180" s="366" t="s">
        <v>7</v>
      </c>
      <c r="AY180" s="366" t="s">
        <v>7</v>
      </c>
      <c r="AZ180" s="366" t="s">
        <v>7</v>
      </c>
      <c r="BA180" s="366" t="s">
        <v>7</v>
      </c>
      <c r="BB180" s="366" t="s">
        <v>7</v>
      </c>
      <c r="BC180" s="366" t="s">
        <v>7</v>
      </c>
      <c r="BD180" s="366" t="s">
        <v>7</v>
      </c>
      <c r="BE180" s="366" t="s">
        <v>7</v>
      </c>
      <c r="BF180" s="366" t="s">
        <v>7</v>
      </c>
      <c r="BG180" s="366" t="s">
        <v>7</v>
      </c>
      <c r="BH180" s="366" t="s">
        <v>7</v>
      </c>
      <c r="BI180" s="366" t="s">
        <v>7</v>
      </c>
      <c r="BJ180" s="366" t="s">
        <v>7</v>
      </c>
      <c r="BK180" s="91" t="s">
        <v>7</v>
      </c>
      <c r="BL180" s="121">
        <f t="shared" si="22"/>
        <v>175</v>
      </c>
      <c r="BM180" s="208" t="str">
        <f t="shared" ca="1" si="19"/>
        <v>x</v>
      </c>
      <c r="BO180" s="282" t="str">
        <f>'Task PV @ PT'!D180</f>
        <v>x</v>
      </c>
      <c r="BP180" s="282" t="str">
        <f t="shared" si="17"/>
        <v>x</v>
      </c>
      <c r="BQ180" s="283" t="str">
        <f t="shared" ca="1" si="18"/>
        <v>x</v>
      </c>
      <c r="BR180" s="278" t="str">
        <f t="shared" si="23"/>
        <v>x</v>
      </c>
      <c r="BS180" s="278" t="str">
        <f t="shared" ca="1" si="20"/>
        <v>x</v>
      </c>
      <c r="BT180" s="278" t="str">
        <f t="shared" si="21"/>
        <v>x</v>
      </c>
    </row>
    <row r="181" spans="1:72" ht="13.5" thickBot="1" x14ac:dyDescent="0.25">
      <c r="A181" s="100" t="str">
        <f>'Task PV @ PT'!A181</f>
        <v>Task Identifier</v>
      </c>
      <c r="B181" s="128" t="s">
        <v>7</v>
      </c>
      <c r="C181" s="133" t="s">
        <v>7</v>
      </c>
      <c r="D181" s="366" t="s">
        <v>7</v>
      </c>
      <c r="E181" s="366" t="s">
        <v>7</v>
      </c>
      <c r="F181" s="366" t="s">
        <v>7</v>
      </c>
      <c r="G181" s="366" t="s">
        <v>7</v>
      </c>
      <c r="H181" s="366" t="s">
        <v>7</v>
      </c>
      <c r="I181" s="366" t="s">
        <v>7</v>
      </c>
      <c r="J181" s="366" t="s">
        <v>7</v>
      </c>
      <c r="K181" s="366" t="s">
        <v>7</v>
      </c>
      <c r="L181" s="366" t="s">
        <v>7</v>
      </c>
      <c r="M181" s="366" t="s">
        <v>7</v>
      </c>
      <c r="N181" s="366" t="s">
        <v>7</v>
      </c>
      <c r="O181" s="366" t="s">
        <v>7</v>
      </c>
      <c r="P181" s="366" t="s">
        <v>7</v>
      </c>
      <c r="Q181" s="366" t="s">
        <v>7</v>
      </c>
      <c r="R181" s="366" t="s">
        <v>7</v>
      </c>
      <c r="S181" s="366" t="s">
        <v>7</v>
      </c>
      <c r="T181" s="366" t="s">
        <v>7</v>
      </c>
      <c r="U181" s="366" t="s">
        <v>7</v>
      </c>
      <c r="V181" s="366" t="s">
        <v>7</v>
      </c>
      <c r="W181" s="366" t="s">
        <v>7</v>
      </c>
      <c r="X181" s="366" t="s">
        <v>7</v>
      </c>
      <c r="Y181" s="366" t="s">
        <v>7</v>
      </c>
      <c r="Z181" s="366" t="s">
        <v>7</v>
      </c>
      <c r="AA181" s="366" t="s">
        <v>7</v>
      </c>
      <c r="AB181" s="366" t="s">
        <v>7</v>
      </c>
      <c r="AC181" s="366" t="s">
        <v>7</v>
      </c>
      <c r="AD181" s="366" t="s">
        <v>7</v>
      </c>
      <c r="AE181" s="366" t="s">
        <v>7</v>
      </c>
      <c r="AF181" s="366" t="s">
        <v>7</v>
      </c>
      <c r="AG181" s="366" t="s">
        <v>7</v>
      </c>
      <c r="AH181" s="366" t="s">
        <v>7</v>
      </c>
      <c r="AI181" s="366" t="s">
        <v>7</v>
      </c>
      <c r="AJ181" s="366" t="s">
        <v>7</v>
      </c>
      <c r="AK181" s="366" t="s">
        <v>7</v>
      </c>
      <c r="AL181" s="366" t="s">
        <v>7</v>
      </c>
      <c r="AM181" s="366" t="s">
        <v>7</v>
      </c>
      <c r="AN181" s="366" t="s">
        <v>7</v>
      </c>
      <c r="AO181" s="366" t="s">
        <v>7</v>
      </c>
      <c r="AP181" s="366" t="s">
        <v>7</v>
      </c>
      <c r="AQ181" s="366" t="s">
        <v>7</v>
      </c>
      <c r="AR181" s="366" t="s">
        <v>7</v>
      </c>
      <c r="AS181" s="366" t="s">
        <v>7</v>
      </c>
      <c r="AT181" s="366" t="s">
        <v>7</v>
      </c>
      <c r="AU181" s="366" t="s">
        <v>7</v>
      </c>
      <c r="AV181" s="366" t="s">
        <v>7</v>
      </c>
      <c r="AW181" s="366" t="s">
        <v>7</v>
      </c>
      <c r="AX181" s="366" t="s">
        <v>7</v>
      </c>
      <c r="AY181" s="366" t="s">
        <v>7</v>
      </c>
      <c r="AZ181" s="366" t="s">
        <v>7</v>
      </c>
      <c r="BA181" s="366" t="s">
        <v>7</v>
      </c>
      <c r="BB181" s="366" t="s">
        <v>7</v>
      </c>
      <c r="BC181" s="366" t="s">
        <v>7</v>
      </c>
      <c r="BD181" s="366" t="s">
        <v>7</v>
      </c>
      <c r="BE181" s="366" t="s">
        <v>7</v>
      </c>
      <c r="BF181" s="366" t="s">
        <v>7</v>
      </c>
      <c r="BG181" s="366" t="s">
        <v>7</v>
      </c>
      <c r="BH181" s="366" t="s">
        <v>7</v>
      </c>
      <c r="BI181" s="366" t="s">
        <v>7</v>
      </c>
      <c r="BJ181" s="366" t="s">
        <v>7</v>
      </c>
      <c r="BK181" s="91" t="s">
        <v>7</v>
      </c>
      <c r="BL181" s="121">
        <f t="shared" si="22"/>
        <v>176</v>
      </c>
      <c r="BM181" s="208" t="str">
        <f t="shared" ca="1" si="19"/>
        <v>x</v>
      </c>
      <c r="BO181" s="282" t="str">
        <f>'Task PV @ PT'!D181</f>
        <v>x</v>
      </c>
      <c r="BP181" s="282" t="str">
        <f t="shared" si="17"/>
        <v>x</v>
      </c>
      <c r="BQ181" s="283" t="str">
        <f t="shared" ca="1" si="18"/>
        <v>x</v>
      </c>
      <c r="BR181" s="278" t="str">
        <f t="shared" si="23"/>
        <v>x</v>
      </c>
      <c r="BS181" s="278" t="str">
        <f t="shared" ca="1" si="20"/>
        <v>x</v>
      </c>
      <c r="BT181" s="278" t="str">
        <f t="shared" si="21"/>
        <v>x</v>
      </c>
    </row>
    <row r="182" spans="1:72" ht="13.5" thickBot="1" x14ac:dyDescent="0.25">
      <c r="A182" s="100" t="str">
        <f>'Task PV @ PT'!A182</f>
        <v>Task Identifier</v>
      </c>
      <c r="B182" s="128" t="s">
        <v>7</v>
      </c>
      <c r="C182" s="133" t="s">
        <v>7</v>
      </c>
      <c r="D182" s="366" t="s">
        <v>7</v>
      </c>
      <c r="E182" s="366" t="s">
        <v>7</v>
      </c>
      <c r="F182" s="366" t="s">
        <v>7</v>
      </c>
      <c r="G182" s="366" t="s">
        <v>7</v>
      </c>
      <c r="H182" s="366" t="s">
        <v>7</v>
      </c>
      <c r="I182" s="366" t="s">
        <v>7</v>
      </c>
      <c r="J182" s="366" t="s">
        <v>7</v>
      </c>
      <c r="K182" s="366" t="s">
        <v>7</v>
      </c>
      <c r="L182" s="366" t="s">
        <v>7</v>
      </c>
      <c r="M182" s="366" t="s">
        <v>7</v>
      </c>
      <c r="N182" s="366" t="s">
        <v>7</v>
      </c>
      <c r="O182" s="366" t="s">
        <v>7</v>
      </c>
      <c r="P182" s="366" t="s">
        <v>7</v>
      </c>
      <c r="Q182" s="366" t="s">
        <v>7</v>
      </c>
      <c r="R182" s="366" t="s">
        <v>7</v>
      </c>
      <c r="S182" s="366" t="s">
        <v>7</v>
      </c>
      <c r="T182" s="366" t="s">
        <v>7</v>
      </c>
      <c r="U182" s="366" t="s">
        <v>7</v>
      </c>
      <c r="V182" s="366" t="s">
        <v>7</v>
      </c>
      <c r="W182" s="366" t="s">
        <v>7</v>
      </c>
      <c r="X182" s="366" t="s">
        <v>7</v>
      </c>
      <c r="Y182" s="366" t="s">
        <v>7</v>
      </c>
      <c r="Z182" s="366" t="s">
        <v>7</v>
      </c>
      <c r="AA182" s="366" t="s">
        <v>7</v>
      </c>
      <c r="AB182" s="366" t="s">
        <v>7</v>
      </c>
      <c r="AC182" s="366" t="s">
        <v>7</v>
      </c>
      <c r="AD182" s="366" t="s">
        <v>7</v>
      </c>
      <c r="AE182" s="366" t="s">
        <v>7</v>
      </c>
      <c r="AF182" s="366" t="s">
        <v>7</v>
      </c>
      <c r="AG182" s="366" t="s">
        <v>7</v>
      </c>
      <c r="AH182" s="366" t="s">
        <v>7</v>
      </c>
      <c r="AI182" s="366" t="s">
        <v>7</v>
      </c>
      <c r="AJ182" s="366" t="s">
        <v>7</v>
      </c>
      <c r="AK182" s="366" t="s">
        <v>7</v>
      </c>
      <c r="AL182" s="366" t="s">
        <v>7</v>
      </c>
      <c r="AM182" s="366" t="s">
        <v>7</v>
      </c>
      <c r="AN182" s="366" t="s">
        <v>7</v>
      </c>
      <c r="AO182" s="366" t="s">
        <v>7</v>
      </c>
      <c r="AP182" s="366" t="s">
        <v>7</v>
      </c>
      <c r="AQ182" s="366" t="s">
        <v>7</v>
      </c>
      <c r="AR182" s="366" t="s">
        <v>7</v>
      </c>
      <c r="AS182" s="366" t="s">
        <v>7</v>
      </c>
      <c r="AT182" s="366" t="s">
        <v>7</v>
      </c>
      <c r="AU182" s="366" t="s">
        <v>7</v>
      </c>
      <c r="AV182" s="366" t="s">
        <v>7</v>
      </c>
      <c r="AW182" s="366" t="s">
        <v>7</v>
      </c>
      <c r="AX182" s="366" t="s">
        <v>7</v>
      </c>
      <c r="AY182" s="366" t="s">
        <v>7</v>
      </c>
      <c r="AZ182" s="366" t="s">
        <v>7</v>
      </c>
      <c r="BA182" s="366" t="s">
        <v>7</v>
      </c>
      <c r="BB182" s="366" t="s">
        <v>7</v>
      </c>
      <c r="BC182" s="366" t="s">
        <v>7</v>
      </c>
      <c r="BD182" s="366" t="s">
        <v>7</v>
      </c>
      <c r="BE182" s="366" t="s">
        <v>7</v>
      </c>
      <c r="BF182" s="366" t="s">
        <v>7</v>
      </c>
      <c r="BG182" s="366" t="s">
        <v>7</v>
      </c>
      <c r="BH182" s="366" t="s">
        <v>7</v>
      </c>
      <c r="BI182" s="366" t="s">
        <v>7</v>
      </c>
      <c r="BJ182" s="366" t="s">
        <v>7</v>
      </c>
      <c r="BK182" s="91" t="s">
        <v>7</v>
      </c>
      <c r="BL182" s="121">
        <f t="shared" si="22"/>
        <v>177</v>
      </c>
      <c r="BM182" s="208" t="str">
        <f t="shared" ca="1" si="19"/>
        <v>x</v>
      </c>
      <c r="BO182" s="282" t="str">
        <f>'Task PV @ PT'!D182</f>
        <v>x</v>
      </c>
      <c r="BP182" s="282" t="str">
        <f t="shared" si="17"/>
        <v>x</v>
      </c>
      <c r="BQ182" s="283" t="str">
        <f t="shared" ca="1" si="18"/>
        <v>x</v>
      </c>
      <c r="BR182" s="278" t="str">
        <f t="shared" si="23"/>
        <v>x</v>
      </c>
      <c r="BS182" s="278" t="str">
        <f t="shared" ca="1" si="20"/>
        <v>x</v>
      </c>
      <c r="BT182" s="278" t="str">
        <f t="shared" si="21"/>
        <v>x</v>
      </c>
    </row>
    <row r="183" spans="1:72" ht="13.5" thickBot="1" x14ac:dyDescent="0.25">
      <c r="A183" s="100" t="str">
        <f>'Task PV @ PT'!A183</f>
        <v>Task Identifier</v>
      </c>
      <c r="B183" s="128" t="s">
        <v>7</v>
      </c>
      <c r="C183" s="133" t="s">
        <v>7</v>
      </c>
      <c r="D183" s="366" t="s">
        <v>7</v>
      </c>
      <c r="E183" s="366" t="s">
        <v>7</v>
      </c>
      <c r="F183" s="366" t="s">
        <v>7</v>
      </c>
      <c r="G183" s="366" t="s">
        <v>7</v>
      </c>
      <c r="H183" s="366" t="s">
        <v>7</v>
      </c>
      <c r="I183" s="366" t="s">
        <v>7</v>
      </c>
      <c r="J183" s="366" t="s">
        <v>7</v>
      </c>
      <c r="K183" s="366" t="s">
        <v>7</v>
      </c>
      <c r="L183" s="366" t="s">
        <v>7</v>
      </c>
      <c r="M183" s="366" t="s">
        <v>7</v>
      </c>
      <c r="N183" s="366" t="s">
        <v>7</v>
      </c>
      <c r="O183" s="366" t="s">
        <v>7</v>
      </c>
      <c r="P183" s="366" t="s">
        <v>7</v>
      </c>
      <c r="Q183" s="366" t="s">
        <v>7</v>
      </c>
      <c r="R183" s="366" t="s">
        <v>7</v>
      </c>
      <c r="S183" s="366" t="s">
        <v>7</v>
      </c>
      <c r="T183" s="366" t="s">
        <v>7</v>
      </c>
      <c r="U183" s="366" t="s">
        <v>7</v>
      </c>
      <c r="V183" s="366" t="s">
        <v>7</v>
      </c>
      <c r="W183" s="366" t="s">
        <v>7</v>
      </c>
      <c r="X183" s="366" t="s">
        <v>7</v>
      </c>
      <c r="Y183" s="366" t="s">
        <v>7</v>
      </c>
      <c r="Z183" s="366" t="s">
        <v>7</v>
      </c>
      <c r="AA183" s="366" t="s">
        <v>7</v>
      </c>
      <c r="AB183" s="366" t="s">
        <v>7</v>
      </c>
      <c r="AC183" s="366" t="s">
        <v>7</v>
      </c>
      <c r="AD183" s="366" t="s">
        <v>7</v>
      </c>
      <c r="AE183" s="366" t="s">
        <v>7</v>
      </c>
      <c r="AF183" s="366" t="s">
        <v>7</v>
      </c>
      <c r="AG183" s="366" t="s">
        <v>7</v>
      </c>
      <c r="AH183" s="366" t="s">
        <v>7</v>
      </c>
      <c r="AI183" s="366" t="s">
        <v>7</v>
      </c>
      <c r="AJ183" s="366" t="s">
        <v>7</v>
      </c>
      <c r="AK183" s="366" t="s">
        <v>7</v>
      </c>
      <c r="AL183" s="366" t="s">
        <v>7</v>
      </c>
      <c r="AM183" s="366" t="s">
        <v>7</v>
      </c>
      <c r="AN183" s="366" t="s">
        <v>7</v>
      </c>
      <c r="AO183" s="366" t="s">
        <v>7</v>
      </c>
      <c r="AP183" s="366" t="s">
        <v>7</v>
      </c>
      <c r="AQ183" s="366" t="s">
        <v>7</v>
      </c>
      <c r="AR183" s="366" t="s">
        <v>7</v>
      </c>
      <c r="AS183" s="366" t="s">
        <v>7</v>
      </c>
      <c r="AT183" s="366" t="s">
        <v>7</v>
      </c>
      <c r="AU183" s="366" t="s">
        <v>7</v>
      </c>
      <c r="AV183" s="366" t="s">
        <v>7</v>
      </c>
      <c r="AW183" s="366" t="s">
        <v>7</v>
      </c>
      <c r="AX183" s="366" t="s">
        <v>7</v>
      </c>
      <c r="AY183" s="366" t="s">
        <v>7</v>
      </c>
      <c r="AZ183" s="366" t="s">
        <v>7</v>
      </c>
      <c r="BA183" s="366" t="s">
        <v>7</v>
      </c>
      <c r="BB183" s="366" t="s">
        <v>7</v>
      </c>
      <c r="BC183" s="366" t="s">
        <v>7</v>
      </c>
      <c r="BD183" s="366" t="s">
        <v>7</v>
      </c>
      <c r="BE183" s="366" t="s">
        <v>7</v>
      </c>
      <c r="BF183" s="366" t="s">
        <v>7</v>
      </c>
      <c r="BG183" s="366" t="s">
        <v>7</v>
      </c>
      <c r="BH183" s="366" t="s">
        <v>7</v>
      </c>
      <c r="BI183" s="366" t="s">
        <v>7</v>
      </c>
      <c r="BJ183" s="366" t="s">
        <v>7</v>
      </c>
      <c r="BK183" s="91" t="s">
        <v>7</v>
      </c>
      <c r="BL183" s="121">
        <f t="shared" si="22"/>
        <v>178</v>
      </c>
      <c r="BM183" s="208" t="str">
        <f t="shared" ca="1" si="19"/>
        <v>x</v>
      </c>
      <c r="BO183" s="282" t="str">
        <f>'Task PV @ PT'!D183</f>
        <v>x</v>
      </c>
      <c r="BP183" s="282" t="str">
        <f t="shared" si="17"/>
        <v>x</v>
      </c>
      <c r="BQ183" s="283" t="str">
        <f t="shared" ca="1" si="18"/>
        <v>x</v>
      </c>
      <c r="BR183" s="278" t="str">
        <f t="shared" si="23"/>
        <v>x</v>
      </c>
      <c r="BS183" s="278" t="str">
        <f t="shared" ca="1" si="20"/>
        <v>x</v>
      </c>
      <c r="BT183" s="278" t="str">
        <f t="shared" si="21"/>
        <v>x</v>
      </c>
    </row>
    <row r="184" spans="1:72" ht="13.5" thickBot="1" x14ac:dyDescent="0.25">
      <c r="A184" s="100" t="str">
        <f>'Task PV @ PT'!A184</f>
        <v>Task Identifier</v>
      </c>
      <c r="B184" s="128" t="s">
        <v>7</v>
      </c>
      <c r="C184" s="133" t="s">
        <v>7</v>
      </c>
      <c r="D184" s="366" t="s">
        <v>7</v>
      </c>
      <c r="E184" s="366" t="s">
        <v>7</v>
      </c>
      <c r="F184" s="366" t="s">
        <v>7</v>
      </c>
      <c r="G184" s="366" t="s">
        <v>7</v>
      </c>
      <c r="H184" s="366" t="s">
        <v>7</v>
      </c>
      <c r="I184" s="366" t="s">
        <v>7</v>
      </c>
      <c r="J184" s="366" t="s">
        <v>7</v>
      </c>
      <c r="K184" s="366" t="s">
        <v>7</v>
      </c>
      <c r="L184" s="366" t="s">
        <v>7</v>
      </c>
      <c r="M184" s="366" t="s">
        <v>7</v>
      </c>
      <c r="N184" s="366" t="s">
        <v>7</v>
      </c>
      <c r="O184" s="366" t="s">
        <v>7</v>
      </c>
      <c r="P184" s="366" t="s">
        <v>7</v>
      </c>
      <c r="Q184" s="366" t="s">
        <v>7</v>
      </c>
      <c r="R184" s="366" t="s">
        <v>7</v>
      </c>
      <c r="S184" s="366" t="s">
        <v>7</v>
      </c>
      <c r="T184" s="366" t="s">
        <v>7</v>
      </c>
      <c r="U184" s="366" t="s">
        <v>7</v>
      </c>
      <c r="V184" s="366" t="s">
        <v>7</v>
      </c>
      <c r="W184" s="366" t="s">
        <v>7</v>
      </c>
      <c r="X184" s="366" t="s">
        <v>7</v>
      </c>
      <c r="Y184" s="366" t="s">
        <v>7</v>
      </c>
      <c r="Z184" s="366" t="s">
        <v>7</v>
      </c>
      <c r="AA184" s="366" t="s">
        <v>7</v>
      </c>
      <c r="AB184" s="366" t="s">
        <v>7</v>
      </c>
      <c r="AC184" s="366" t="s">
        <v>7</v>
      </c>
      <c r="AD184" s="366" t="s">
        <v>7</v>
      </c>
      <c r="AE184" s="366" t="s">
        <v>7</v>
      </c>
      <c r="AF184" s="366" t="s">
        <v>7</v>
      </c>
      <c r="AG184" s="366" t="s">
        <v>7</v>
      </c>
      <c r="AH184" s="366" t="s">
        <v>7</v>
      </c>
      <c r="AI184" s="366" t="s">
        <v>7</v>
      </c>
      <c r="AJ184" s="366" t="s">
        <v>7</v>
      </c>
      <c r="AK184" s="366" t="s">
        <v>7</v>
      </c>
      <c r="AL184" s="366" t="s">
        <v>7</v>
      </c>
      <c r="AM184" s="366" t="s">
        <v>7</v>
      </c>
      <c r="AN184" s="366" t="s">
        <v>7</v>
      </c>
      <c r="AO184" s="366" t="s">
        <v>7</v>
      </c>
      <c r="AP184" s="366" t="s">
        <v>7</v>
      </c>
      <c r="AQ184" s="366" t="s">
        <v>7</v>
      </c>
      <c r="AR184" s="366" t="s">
        <v>7</v>
      </c>
      <c r="AS184" s="366" t="s">
        <v>7</v>
      </c>
      <c r="AT184" s="366" t="s">
        <v>7</v>
      </c>
      <c r="AU184" s="366" t="s">
        <v>7</v>
      </c>
      <c r="AV184" s="366" t="s">
        <v>7</v>
      </c>
      <c r="AW184" s="366" t="s">
        <v>7</v>
      </c>
      <c r="AX184" s="366" t="s">
        <v>7</v>
      </c>
      <c r="AY184" s="366" t="s">
        <v>7</v>
      </c>
      <c r="AZ184" s="366" t="s">
        <v>7</v>
      </c>
      <c r="BA184" s="366" t="s">
        <v>7</v>
      </c>
      <c r="BB184" s="366" t="s">
        <v>7</v>
      </c>
      <c r="BC184" s="366" t="s">
        <v>7</v>
      </c>
      <c r="BD184" s="366" t="s">
        <v>7</v>
      </c>
      <c r="BE184" s="366" t="s">
        <v>7</v>
      </c>
      <c r="BF184" s="366" t="s">
        <v>7</v>
      </c>
      <c r="BG184" s="366" t="s">
        <v>7</v>
      </c>
      <c r="BH184" s="366" t="s">
        <v>7</v>
      </c>
      <c r="BI184" s="366" t="s">
        <v>7</v>
      </c>
      <c r="BJ184" s="366" t="s">
        <v>7</v>
      </c>
      <c r="BK184" s="91" t="s">
        <v>7</v>
      </c>
      <c r="BL184" s="121">
        <f t="shared" si="22"/>
        <v>179</v>
      </c>
      <c r="BM184" s="208" t="str">
        <f t="shared" ca="1" si="19"/>
        <v>x</v>
      </c>
      <c r="BO184" s="282" t="str">
        <f>'Task PV @ PT'!D184</f>
        <v>x</v>
      </c>
      <c r="BP184" s="282" t="str">
        <f t="shared" si="17"/>
        <v>x</v>
      </c>
      <c r="BQ184" s="283" t="str">
        <f t="shared" ca="1" si="18"/>
        <v>x</v>
      </c>
      <c r="BR184" s="278" t="str">
        <f t="shared" si="23"/>
        <v>x</v>
      </c>
      <c r="BS184" s="278" t="str">
        <f t="shared" ca="1" si="20"/>
        <v>x</v>
      </c>
      <c r="BT184" s="278" t="str">
        <f t="shared" si="21"/>
        <v>x</v>
      </c>
    </row>
    <row r="185" spans="1:72" ht="13.5" thickBot="1" x14ac:dyDescent="0.25">
      <c r="A185" s="100" t="str">
        <f>'Task PV @ PT'!A185</f>
        <v>Task Identifier</v>
      </c>
      <c r="B185" s="128" t="s">
        <v>7</v>
      </c>
      <c r="C185" s="133" t="s">
        <v>7</v>
      </c>
      <c r="D185" s="366" t="s">
        <v>7</v>
      </c>
      <c r="E185" s="366" t="s">
        <v>7</v>
      </c>
      <c r="F185" s="366" t="s">
        <v>7</v>
      </c>
      <c r="G185" s="366" t="s">
        <v>7</v>
      </c>
      <c r="H185" s="366" t="s">
        <v>7</v>
      </c>
      <c r="I185" s="366" t="s">
        <v>7</v>
      </c>
      <c r="J185" s="366" t="s">
        <v>7</v>
      </c>
      <c r="K185" s="366" t="s">
        <v>7</v>
      </c>
      <c r="L185" s="366" t="s">
        <v>7</v>
      </c>
      <c r="M185" s="366" t="s">
        <v>7</v>
      </c>
      <c r="N185" s="366" t="s">
        <v>7</v>
      </c>
      <c r="O185" s="366" t="s">
        <v>7</v>
      </c>
      <c r="P185" s="366" t="s">
        <v>7</v>
      </c>
      <c r="Q185" s="366" t="s">
        <v>7</v>
      </c>
      <c r="R185" s="366" t="s">
        <v>7</v>
      </c>
      <c r="S185" s="366" t="s">
        <v>7</v>
      </c>
      <c r="T185" s="366" t="s">
        <v>7</v>
      </c>
      <c r="U185" s="366" t="s">
        <v>7</v>
      </c>
      <c r="V185" s="366" t="s">
        <v>7</v>
      </c>
      <c r="W185" s="366" t="s">
        <v>7</v>
      </c>
      <c r="X185" s="366" t="s">
        <v>7</v>
      </c>
      <c r="Y185" s="366" t="s">
        <v>7</v>
      </c>
      <c r="Z185" s="366" t="s">
        <v>7</v>
      </c>
      <c r="AA185" s="366" t="s">
        <v>7</v>
      </c>
      <c r="AB185" s="366" t="s">
        <v>7</v>
      </c>
      <c r="AC185" s="366" t="s">
        <v>7</v>
      </c>
      <c r="AD185" s="366" t="s">
        <v>7</v>
      </c>
      <c r="AE185" s="366" t="s">
        <v>7</v>
      </c>
      <c r="AF185" s="366" t="s">
        <v>7</v>
      </c>
      <c r="AG185" s="366" t="s">
        <v>7</v>
      </c>
      <c r="AH185" s="366" t="s">
        <v>7</v>
      </c>
      <c r="AI185" s="366" t="s">
        <v>7</v>
      </c>
      <c r="AJ185" s="366" t="s">
        <v>7</v>
      </c>
      <c r="AK185" s="366" t="s">
        <v>7</v>
      </c>
      <c r="AL185" s="366" t="s">
        <v>7</v>
      </c>
      <c r="AM185" s="366" t="s">
        <v>7</v>
      </c>
      <c r="AN185" s="366" t="s">
        <v>7</v>
      </c>
      <c r="AO185" s="366" t="s">
        <v>7</v>
      </c>
      <c r="AP185" s="366" t="s">
        <v>7</v>
      </c>
      <c r="AQ185" s="366" t="s">
        <v>7</v>
      </c>
      <c r="AR185" s="366" t="s">
        <v>7</v>
      </c>
      <c r="AS185" s="366" t="s">
        <v>7</v>
      </c>
      <c r="AT185" s="366" t="s">
        <v>7</v>
      </c>
      <c r="AU185" s="366" t="s">
        <v>7</v>
      </c>
      <c r="AV185" s="366" t="s">
        <v>7</v>
      </c>
      <c r="AW185" s="366" t="s">
        <v>7</v>
      </c>
      <c r="AX185" s="366" t="s">
        <v>7</v>
      </c>
      <c r="AY185" s="366" t="s">
        <v>7</v>
      </c>
      <c r="AZ185" s="366" t="s">
        <v>7</v>
      </c>
      <c r="BA185" s="366" t="s">
        <v>7</v>
      </c>
      <c r="BB185" s="366" t="s">
        <v>7</v>
      </c>
      <c r="BC185" s="366" t="s">
        <v>7</v>
      </c>
      <c r="BD185" s="366" t="s">
        <v>7</v>
      </c>
      <c r="BE185" s="366" t="s">
        <v>7</v>
      </c>
      <c r="BF185" s="366" t="s">
        <v>7</v>
      </c>
      <c r="BG185" s="366" t="s">
        <v>7</v>
      </c>
      <c r="BH185" s="366" t="s">
        <v>7</v>
      </c>
      <c r="BI185" s="366" t="s">
        <v>7</v>
      </c>
      <c r="BJ185" s="366" t="s">
        <v>7</v>
      </c>
      <c r="BK185" s="91" t="s">
        <v>7</v>
      </c>
      <c r="BL185" s="121">
        <f t="shared" si="22"/>
        <v>180</v>
      </c>
      <c r="BM185" s="208" t="str">
        <f t="shared" ca="1" si="19"/>
        <v>x</v>
      </c>
      <c r="BO185" s="282" t="str">
        <f>'Task PV @ PT'!D185</f>
        <v>x</v>
      </c>
      <c r="BP185" s="282" t="str">
        <f t="shared" si="17"/>
        <v>x</v>
      </c>
      <c r="BQ185" s="283" t="str">
        <f t="shared" ca="1" si="18"/>
        <v>x</v>
      </c>
      <c r="BR185" s="278" t="str">
        <f t="shared" si="23"/>
        <v>x</v>
      </c>
      <c r="BS185" s="278" t="str">
        <f t="shared" ca="1" si="20"/>
        <v>x</v>
      </c>
      <c r="BT185" s="278" t="str">
        <f t="shared" si="21"/>
        <v>x</v>
      </c>
    </row>
    <row r="186" spans="1:72" ht="13.5" thickBot="1" x14ac:dyDescent="0.25">
      <c r="A186" s="100" t="str">
        <f>'Task PV @ PT'!A186</f>
        <v>Task Identifier</v>
      </c>
      <c r="B186" s="128" t="s">
        <v>7</v>
      </c>
      <c r="C186" s="133" t="s">
        <v>7</v>
      </c>
      <c r="D186" s="366" t="s">
        <v>7</v>
      </c>
      <c r="E186" s="366" t="s">
        <v>7</v>
      </c>
      <c r="F186" s="366" t="s">
        <v>7</v>
      </c>
      <c r="G186" s="366" t="s">
        <v>7</v>
      </c>
      <c r="H186" s="366" t="s">
        <v>7</v>
      </c>
      <c r="I186" s="366" t="s">
        <v>7</v>
      </c>
      <c r="J186" s="366" t="s">
        <v>7</v>
      </c>
      <c r="K186" s="366" t="s">
        <v>7</v>
      </c>
      <c r="L186" s="366" t="s">
        <v>7</v>
      </c>
      <c r="M186" s="366" t="s">
        <v>7</v>
      </c>
      <c r="N186" s="366" t="s">
        <v>7</v>
      </c>
      <c r="O186" s="366" t="s">
        <v>7</v>
      </c>
      <c r="P186" s="366" t="s">
        <v>7</v>
      </c>
      <c r="Q186" s="366" t="s">
        <v>7</v>
      </c>
      <c r="R186" s="366" t="s">
        <v>7</v>
      </c>
      <c r="S186" s="366" t="s">
        <v>7</v>
      </c>
      <c r="T186" s="366" t="s">
        <v>7</v>
      </c>
      <c r="U186" s="366" t="s">
        <v>7</v>
      </c>
      <c r="V186" s="366" t="s">
        <v>7</v>
      </c>
      <c r="W186" s="366" t="s">
        <v>7</v>
      </c>
      <c r="X186" s="366" t="s">
        <v>7</v>
      </c>
      <c r="Y186" s="366" t="s">
        <v>7</v>
      </c>
      <c r="Z186" s="366" t="s">
        <v>7</v>
      </c>
      <c r="AA186" s="366" t="s">
        <v>7</v>
      </c>
      <c r="AB186" s="366" t="s">
        <v>7</v>
      </c>
      <c r="AC186" s="366" t="s">
        <v>7</v>
      </c>
      <c r="AD186" s="366" t="s">
        <v>7</v>
      </c>
      <c r="AE186" s="366" t="s">
        <v>7</v>
      </c>
      <c r="AF186" s="366" t="s">
        <v>7</v>
      </c>
      <c r="AG186" s="366" t="s">
        <v>7</v>
      </c>
      <c r="AH186" s="366" t="s">
        <v>7</v>
      </c>
      <c r="AI186" s="366" t="s">
        <v>7</v>
      </c>
      <c r="AJ186" s="366" t="s">
        <v>7</v>
      </c>
      <c r="AK186" s="366" t="s">
        <v>7</v>
      </c>
      <c r="AL186" s="366" t="s">
        <v>7</v>
      </c>
      <c r="AM186" s="366" t="s">
        <v>7</v>
      </c>
      <c r="AN186" s="366" t="s">
        <v>7</v>
      </c>
      <c r="AO186" s="366" t="s">
        <v>7</v>
      </c>
      <c r="AP186" s="366" t="s">
        <v>7</v>
      </c>
      <c r="AQ186" s="366" t="s">
        <v>7</v>
      </c>
      <c r="AR186" s="366" t="s">
        <v>7</v>
      </c>
      <c r="AS186" s="366" t="s">
        <v>7</v>
      </c>
      <c r="AT186" s="366" t="s">
        <v>7</v>
      </c>
      <c r="AU186" s="366" t="s">
        <v>7</v>
      </c>
      <c r="AV186" s="366" t="s">
        <v>7</v>
      </c>
      <c r="AW186" s="366" t="s">
        <v>7</v>
      </c>
      <c r="AX186" s="366" t="s">
        <v>7</v>
      </c>
      <c r="AY186" s="366" t="s">
        <v>7</v>
      </c>
      <c r="AZ186" s="366" t="s">
        <v>7</v>
      </c>
      <c r="BA186" s="366" t="s">
        <v>7</v>
      </c>
      <c r="BB186" s="366" t="s">
        <v>7</v>
      </c>
      <c r="BC186" s="366" t="s">
        <v>7</v>
      </c>
      <c r="BD186" s="366" t="s">
        <v>7</v>
      </c>
      <c r="BE186" s="366" t="s">
        <v>7</v>
      </c>
      <c r="BF186" s="366" t="s">
        <v>7</v>
      </c>
      <c r="BG186" s="366" t="s">
        <v>7</v>
      </c>
      <c r="BH186" s="366" t="s">
        <v>7</v>
      </c>
      <c r="BI186" s="366" t="s">
        <v>7</v>
      </c>
      <c r="BJ186" s="366" t="s">
        <v>7</v>
      </c>
      <c r="BK186" s="91" t="s">
        <v>7</v>
      </c>
      <c r="BL186" s="121">
        <f t="shared" si="22"/>
        <v>181</v>
      </c>
      <c r="BM186" s="208" t="str">
        <f t="shared" ca="1" si="19"/>
        <v>x</v>
      </c>
      <c r="BO186" s="282" t="str">
        <f>'Task PV @ PT'!D186</f>
        <v>x</v>
      </c>
      <c r="BP186" s="282" t="str">
        <f t="shared" si="17"/>
        <v>x</v>
      </c>
      <c r="BQ186" s="283" t="str">
        <f t="shared" ca="1" si="18"/>
        <v>x</v>
      </c>
      <c r="BR186" s="278" t="str">
        <f t="shared" si="23"/>
        <v>x</v>
      </c>
      <c r="BS186" s="278" t="str">
        <f t="shared" ca="1" si="20"/>
        <v>x</v>
      </c>
      <c r="BT186" s="278" t="str">
        <f t="shared" si="21"/>
        <v>x</v>
      </c>
    </row>
    <row r="187" spans="1:72" ht="13.5" thickBot="1" x14ac:dyDescent="0.25">
      <c r="A187" s="100" t="str">
        <f>'Task PV @ PT'!A187</f>
        <v>Task Identifier</v>
      </c>
      <c r="B187" s="128" t="s">
        <v>7</v>
      </c>
      <c r="C187" s="133" t="s">
        <v>7</v>
      </c>
      <c r="D187" s="366" t="s">
        <v>7</v>
      </c>
      <c r="E187" s="366" t="s">
        <v>7</v>
      </c>
      <c r="F187" s="366" t="s">
        <v>7</v>
      </c>
      <c r="G187" s="366" t="s">
        <v>7</v>
      </c>
      <c r="H187" s="366" t="s">
        <v>7</v>
      </c>
      <c r="I187" s="366" t="s">
        <v>7</v>
      </c>
      <c r="J187" s="366" t="s">
        <v>7</v>
      </c>
      <c r="K187" s="366" t="s">
        <v>7</v>
      </c>
      <c r="L187" s="366" t="s">
        <v>7</v>
      </c>
      <c r="M187" s="366" t="s">
        <v>7</v>
      </c>
      <c r="N187" s="366" t="s">
        <v>7</v>
      </c>
      <c r="O187" s="366" t="s">
        <v>7</v>
      </c>
      <c r="P187" s="366" t="s">
        <v>7</v>
      </c>
      <c r="Q187" s="366" t="s">
        <v>7</v>
      </c>
      <c r="R187" s="366" t="s">
        <v>7</v>
      </c>
      <c r="S187" s="366" t="s">
        <v>7</v>
      </c>
      <c r="T187" s="366" t="s">
        <v>7</v>
      </c>
      <c r="U187" s="366" t="s">
        <v>7</v>
      </c>
      <c r="V187" s="366" t="s">
        <v>7</v>
      </c>
      <c r="W187" s="366" t="s">
        <v>7</v>
      </c>
      <c r="X187" s="366" t="s">
        <v>7</v>
      </c>
      <c r="Y187" s="366" t="s">
        <v>7</v>
      </c>
      <c r="Z187" s="366" t="s">
        <v>7</v>
      </c>
      <c r="AA187" s="366" t="s">
        <v>7</v>
      </c>
      <c r="AB187" s="366" t="s">
        <v>7</v>
      </c>
      <c r="AC187" s="366" t="s">
        <v>7</v>
      </c>
      <c r="AD187" s="366" t="s">
        <v>7</v>
      </c>
      <c r="AE187" s="366" t="s">
        <v>7</v>
      </c>
      <c r="AF187" s="366" t="s">
        <v>7</v>
      </c>
      <c r="AG187" s="366" t="s">
        <v>7</v>
      </c>
      <c r="AH187" s="366" t="s">
        <v>7</v>
      </c>
      <c r="AI187" s="366" t="s">
        <v>7</v>
      </c>
      <c r="AJ187" s="366" t="s">
        <v>7</v>
      </c>
      <c r="AK187" s="366" t="s">
        <v>7</v>
      </c>
      <c r="AL187" s="366" t="s">
        <v>7</v>
      </c>
      <c r="AM187" s="366" t="s">
        <v>7</v>
      </c>
      <c r="AN187" s="366" t="s">
        <v>7</v>
      </c>
      <c r="AO187" s="366" t="s">
        <v>7</v>
      </c>
      <c r="AP187" s="366" t="s">
        <v>7</v>
      </c>
      <c r="AQ187" s="366" t="s">
        <v>7</v>
      </c>
      <c r="AR187" s="366" t="s">
        <v>7</v>
      </c>
      <c r="AS187" s="366" t="s">
        <v>7</v>
      </c>
      <c r="AT187" s="366" t="s">
        <v>7</v>
      </c>
      <c r="AU187" s="366" t="s">
        <v>7</v>
      </c>
      <c r="AV187" s="366" t="s">
        <v>7</v>
      </c>
      <c r="AW187" s="366" t="s">
        <v>7</v>
      </c>
      <c r="AX187" s="366" t="s">
        <v>7</v>
      </c>
      <c r="AY187" s="366" t="s">
        <v>7</v>
      </c>
      <c r="AZ187" s="366" t="s">
        <v>7</v>
      </c>
      <c r="BA187" s="366" t="s">
        <v>7</v>
      </c>
      <c r="BB187" s="366" t="s">
        <v>7</v>
      </c>
      <c r="BC187" s="366" t="s">
        <v>7</v>
      </c>
      <c r="BD187" s="366" t="s">
        <v>7</v>
      </c>
      <c r="BE187" s="366" t="s">
        <v>7</v>
      </c>
      <c r="BF187" s="366" t="s">
        <v>7</v>
      </c>
      <c r="BG187" s="366" t="s">
        <v>7</v>
      </c>
      <c r="BH187" s="366" t="s">
        <v>7</v>
      </c>
      <c r="BI187" s="366" t="s">
        <v>7</v>
      </c>
      <c r="BJ187" s="366" t="s">
        <v>7</v>
      </c>
      <c r="BK187" s="91" t="s">
        <v>7</v>
      </c>
      <c r="BL187" s="121">
        <f t="shared" si="22"/>
        <v>182</v>
      </c>
      <c r="BM187" s="208" t="str">
        <f t="shared" ca="1" si="19"/>
        <v>x</v>
      </c>
      <c r="BO187" s="282" t="str">
        <f>'Task PV @ PT'!D187</f>
        <v>x</v>
      </c>
      <c r="BP187" s="282" t="str">
        <f t="shared" si="17"/>
        <v>x</v>
      </c>
      <c r="BQ187" s="283" t="str">
        <f t="shared" ca="1" si="18"/>
        <v>x</v>
      </c>
      <c r="BR187" s="278" t="str">
        <f t="shared" si="23"/>
        <v>x</v>
      </c>
      <c r="BS187" s="278" t="str">
        <f t="shared" ca="1" si="20"/>
        <v>x</v>
      </c>
      <c r="BT187" s="278" t="str">
        <f t="shared" si="21"/>
        <v>x</v>
      </c>
    </row>
    <row r="188" spans="1:72" ht="13.5" thickBot="1" x14ac:dyDescent="0.25">
      <c r="A188" s="100" t="str">
        <f>'Task PV @ PT'!A188</f>
        <v>Task Identifier</v>
      </c>
      <c r="B188" s="128" t="s">
        <v>7</v>
      </c>
      <c r="C188" s="133" t="s">
        <v>7</v>
      </c>
      <c r="D188" s="366" t="s">
        <v>7</v>
      </c>
      <c r="E188" s="366" t="s">
        <v>7</v>
      </c>
      <c r="F188" s="366" t="s">
        <v>7</v>
      </c>
      <c r="G188" s="366" t="s">
        <v>7</v>
      </c>
      <c r="H188" s="366" t="s">
        <v>7</v>
      </c>
      <c r="I188" s="366" t="s">
        <v>7</v>
      </c>
      <c r="J188" s="366" t="s">
        <v>7</v>
      </c>
      <c r="K188" s="366" t="s">
        <v>7</v>
      </c>
      <c r="L188" s="366" t="s">
        <v>7</v>
      </c>
      <c r="M188" s="366" t="s">
        <v>7</v>
      </c>
      <c r="N188" s="366" t="s">
        <v>7</v>
      </c>
      <c r="O188" s="366" t="s">
        <v>7</v>
      </c>
      <c r="P188" s="366" t="s">
        <v>7</v>
      </c>
      <c r="Q188" s="366" t="s">
        <v>7</v>
      </c>
      <c r="R188" s="366" t="s">
        <v>7</v>
      </c>
      <c r="S188" s="366" t="s">
        <v>7</v>
      </c>
      <c r="T188" s="366" t="s">
        <v>7</v>
      </c>
      <c r="U188" s="366" t="s">
        <v>7</v>
      </c>
      <c r="V188" s="366" t="s">
        <v>7</v>
      </c>
      <c r="W188" s="366" t="s">
        <v>7</v>
      </c>
      <c r="X188" s="366" t="s">
        <v>7</v>
      </c>
      <c r="Y188" s="366" t="s">
        <v>7</v>
      </c>
      <c r="Z188" s="366" t="s">
        <v>7</v>
      </c>
      <c r="AA188" s="366" t="s">
        <v>7</v>
      </c>
      <c r="AB188" s="366" t="s">
        <v>7</v>
      </c>
      <c r="AC188" s="366" t="s">
        <v>7</v>
      </c>
      <c r="AD188" s="366" t="s">
        <v>7</v>
      </c>
      <c r="AE188" s="366" t="s">
        <v>7</v>
      </c>
      <c r="AF188" s="366" t="s">
        <v>7</v>
      </c>
      <c r="AG188" s="366" t="s">
        <v>7</v>
      </c>
      <c r="AH188" s="366" t="s">
        <v>7</v>
      </c>
      <c r="AI188" s="366" t="s">
        <v>7</v>
      </c>
      <c r="AJ188" s="366" t="s">
        <v>7</v>
      </c>
      <c r="AK188" s="366" t="s">
        <v>7</v>
      </c>
      <c r="AL188" s="366" t="s">
        <v>7</v>
      </c>
      <c r="AM188" s="366" t="s">
        <v>7</v>
      </c>
      <c r="AN188" s="366" t="s">
        <v>7</v>
      </c>
      <c r="AO188" s="366" t="s">
        <v>7</v>
      </c>
      <c r="AP188" s="366" t="s">
        <v>7</v>
      </c>
      <c r="AQ188" s="366" t="s">
        <v>7</v>
      </c>
      <c r="AR188" s="366" t="s">
        <v>7</v>
      </c>
      <c r="AS188" s="366" t="s">
        <v>7</v>
      </c>
      <c r="AT188" s="366" t="s">
        <v>7</v>
      </c>
      <c r="AU188" s="366" t="s">
        <v>7</v>
      </c>
      <c r="AV188" s="366" t="s">
        <v>7</v>
      </c>
      <c r="AW188" s="366" t="s">
        <v>7</v>
      </c>
      <c r="AX188" s="366" t="s">
        <v>7</v>
      </c>
      <c r="AY188" s="366" t="s">
        <v>7</v>
      </c>
      <c r="AZ188" s="366" t="s">
        <v>7</v>
      </c>
      <c r="BA188" s="366" t="s">
        <v>7</v>
      </c>
      <c r="BB188" s="366" t="s">
        <v>7</v>
      </c>
      <c r="BC188" s="366" t="s">
        <v>7</v>
      </c>
      <c r="BD188" s="366" t="s">
        <v>7</v>
      </c>
      <c r="BE188" s="366" t="s">
        <v>7</v>
      </c>
      <c r="BF188" s="366" t="s">
        <v>7</v>
      </c>
      <c r="BG188" s="366" t="s">
        <v>7</v>
      </c>
      <c r="BH188" s="366" t="s">
        <v>7</v>
      </c>
      <c r="BI188" s="366" t="s">
        <v>7</v>
      </c>
      <c r="BJ188" s="366" t="s">
        <v>7</v>
      </c>
      <c r="BK188" s="91" t="s">
        <v>7</v>
      </c>
      <c r="BL188" s="121">
        <f t="shared" si="22"/>
        <v>183</v>
      </c>
      <c r="BM188" s="208" t="str">
        <f t="shared" ca="1" si="19"/>
        <v>x</v>
      </c>
      <c r="BO188" s="282" t="str">
        <f>'Task PV @ PT'!D188</f>
        <v>x</v>
      </c>
      <c r="BP188" s="282" t="str">
        <f t="shared" si="17"/>
        <v>x</v>
      </c>
      <c r="BQ188" s="283" t="str">
        <f t="shared" ca="1" si="18"/>
        <v>x</v>
      </c>
      <c r="BR188" s="278" t="str">
        <f t="shared" si="23"/>
        <v>x</v>
      </c>
      <c r="BS188" s="278" t="str">
        <f t="shared" ca="1" si="20"/>
        <v>x</v>
      </c>
      <c r="BT188" s="278" t="str">
        <f t="shared" si="21"/>
        <v>x</v>
      </c>
    </row>
    <row r="189" spans="1:72" ht="13.5" thickBot="1" x14ac:dyDescent="0.25">
      <c r="A189" s="100" t="str">
        <f>'Task PV @ PT'!A189</f>
        <v>Task Identifier</v>
      </c>
      <c r="B189" s="128" t="s">
        <v>7</v>
      </c>
      <c r="C189" s="133" t="s">
        <v>7</v>
      </c>
      <c r="D189" s="366" t="s">
        <v>7</v>
      </c>
      <c r="E189" s="366" t="s">
        <v>7</v>
      </c>
      <c r="F189" s="366" t="s">
        <v>7</v>
      </c>
      <c r="G189" s="366" t="s">
        <v>7</v>
      </c>
      <c r="H189" s="366" t="s">
        <v>7</v>
      </c>
      <c r="I189" s="366" t="s">
        <v>7</v>
      </c>
      <c r="J189" s="366" t="s">
        <v>7</v>
      </c>
      <c r="K189" s="366" t="s">
        <v>7</v>
      </c>
      <c r="L189" s="366" t="s">
        <v>7</v>
      </c>
      <c r="M189" s="366" t="s">
        <v>7</v>
      </c>
      <c r="N189" s="366" t="s">
        <v>7</v>
      </c>
      <c r="O189" s="366" t="s">
        <v>7</v>
      </c>
      <c r="P189" s="366" t="s">
        <v>7</v>
      </c>
      <c r="Q189" s="366" t="s">
        <v>7</v>
      </c>
      <c r="R189" s="366" t="s">
        <v>7</v>
      </c>
      <c r="S189" s="366" t="s">
        <v>7</v>
      </c>
      <c r="T189" s="366" t="s">
        <v>7</v>
      </c>
      <c r="U189" s="366" t="s">
        <v>7</v>
      </c>
      <c r="V189" s="366" t="s">
        <v>7</v>
      </c>
      <c r="W189" s="366" t="s">
        <v>7</v>
      </c>
      <c r="X189" s="366" t="s">
        <v>7</v>
      </c>
      <c r="Y189" s="366" t="s">
        <v>7</v>
      </c>
      <c r="Z189" s="366" t="s">
        <v>7</v>
      </c>
      <c r="AA189" s="366" t="s">
        <v>7</v>
      </c>
      <c r="AB189" s="366" t="s">
        <v>7</v>
      </c>
      <c r="AC189" s="366" t="s">
        <v>7</v>
      </c>
      <c r="AD189" s="366" t="s">
        <v>7</v>
      </c>
      <c r="AE189" s="366" t="s">
        <v>7</v>
      </c>
      <c r="AF189" s="366" t="s">
        <v>7</v>
      </c>
      <c r="AG189" s="366" t="s">
        <v>7</v>
      </c>
      <c r="AH189" s="366" t="s">
        <v>7</v>
      </c>
      <c r="AI189" s="366" t="s">
        <v>7</v>
      </c>
      <c r="AJ189" s="366" t="s">
        <v>7</v>
      </c>
      <c r="AK189" s="366" t="s">
        <v>7</v>
      </c>
      <c r="AL189" s="366" t="s">
        <v>7</v>
      </c>
      <c r="AM189" s="366" t="s">
        <v>7</v>
      </c>
      <c r="AN189" s="366" t="s">
        <v>7</v>
      </c>
      <c r="AO189" s="366" t="s">
        <v>7</v>
      </c>
      <c r="AP189" s="366" t="s">
        <v>7</v>
      </c>
      <c r="AQ189" s="366" t="s">
        <v>7</v>
      </c>
      <c r="AR189" s="366" t="s">
        <v>7</v>
      </c>
      <c r="AS189" s="366" t="s">
        <v>7</v>
      </c>
      <c r="AT189" s="366" t="s">
        <v>7</v>
      </c>
      <c r="AU189" s="366" t="s">
        <v>7</v>
      </c>
      <c r="AV189" s="366" t="s">
        <v>7</v>
      </c>
      <c r="AW189" s="366" t="s">
        <v>7</v>
      </c>
      <c r="AX189" s="366" t="s">
        <v>7</v>
      </c>
      <c r="AY189" s="366" t="s">
        <v>7</v>
      </c>
      <c r="AZ189" s="366" t="s">
        <v>7</v>
      </c>
      <c r="BA189" s="366" t="s">
        <v>7</v>
      </c>
      <c r="BB189" s="366" t="s">
        <v>7</v>
      </c>
      <c r="BC189" s="366" t="s">
        <v>7</v>
      </c>
      <c r="BD189" s="366" t="s">
        <v>7</v>
      </c>
      <c r="BE189" s="366" t="s">
        <v>7</v>
      </c>
      <c r="BF189" s="366" t="s">
        <v>7</v>
      </c>
      <c r="BG189" s="366" t="s">
        <v>7</v>
      </c>
      <c r="BH189" s="366" t="s">
        <v>7</v>
      </c>
      <c r="BI189" s="366" t="s">
        <v>7</v>
      </c>
      <c r="BJ189" s="366" t="s">
        <v>7</v>
      </c>
      <c r="BK189" s="91" t="s">
        <v>7</v>
      </c>
      <c r="BL189" s="121">
        <f t="shared" si="22"/>
        <v>184</v>
      </c>
      <c r="BM189" s="208" t="str">
        <f t="shared" ca="1" si="19"/>
        <v>x</v>
      </c>
      <c r="BO189" s="282" t="str">
        <f>'Task PV @ PT'!D189</f>
        <v>x</v>
      </c>
      <c r="BP189" s="282" t="str">
        <f t="shared" si="17"/>
        <v>x</v>
      </c>
      <c r="BQ189" s="283" t="str">
        <f t="shared" ca="1" si="18"/>
        <v>x</v>
      </c>
      <c r="BR189" s="278" t="str">
        <f t="shared" si="23"/>
        <v>x</v>
      </c>
      <c r="BS189" s="278" t="str">
        <f t="shared" ca="1" si="20"/>
        <v>x</v>
      </c>
      <c r="BT189" s="278" t="str">
        <f t="shared" si="21"/>
        <v>x</v>
      </c>
    </row>
    <row r="190" spans="1:72" ht="13.5" thickBot="1" x14ac:dyDescent="0.25">
      <c r="A190" s="100" t="str">
        <f>'Task PV @ PT'!A190</f>
        <v>Task Identifier</v>
      </c>
      <c r="B190" s="128" t="s">
        <v>7</v>
      </c>
      <c r="C190" s="133" t="s">
        <v>7</v>
      </c>
      <c r="D190" s="366" t="s">
        <v>7</v>
      </c>
      <c r="E190" s="366" t="s">
        <v>7</v>
      </c>
      <c r="F190" s="366" t="s">
        <v>7</v>
      </c>
      <c r="G190" s="366" t="s">
        <v>7</v>
      </c>
      <c r="H190" s="366" t="s">
        <v>7</v>
      </c>
      <c r="I190" s="366" t="s">
        <v>7</v>
      </c>
      <c r="J190" s="366" t="s">
        <v>7</v>
      </c>
      <c r="K190" s="366" t="s">
        <v>7</v>
      </c>
      <c r="L190" s="366" t="s">
        <v>7</v>
      </c>
      <c r="M190" s="366" t="s">
        <v>7</v>
      </c>
      <c r="N190" s="366" t="s">
        <v>7</v>
      </c>
      <c r="O190" s="366" t="s">
        <v>7</v>
      </c>
      <c r="P190" s="366" t="s">
        <v>7</v>
      </c>
      <c r="Q190" s="366" t="s">
        <v>7</v>
      </c>
      <c r="R190" s="366" t="s">
        <v>7</v>
      </c>
      <c r="S190" s="366" t="s">
        <v>7</v>
      </c>
      <c r="T190" s="366" t="s">
        <v>7</v>
      </c>
      <c r="U190" s="366" t="s">
        <v>7</v>
      </c>
      <c r="V190" s="366" t="s">
        <v>7</v>
      </c>
      <c r="W190" s="366" t="s">
        <v>7</v>
      </c>
      <c r="X190" s="366" t="s">
        <v>7</v>
      </c>
      <c r="Y190" s="366" t="s">
        <v>7</v>
      </c>
      <c r="Z190" s="366" t="s">
        <v>7</v>
      </c>
      <c r="AA190" s="366" t="s">
        <v>7</v>
      </c>
      <c r="AB190" s="366" t="s">
        <v>7</v>
      </c>
      <c r="AC190" s="366" t="s">
        <v>7</v>
      </c>
      <c r="AD190" s="366" t="s">
        <v>7</v>
      </c>
      <c r="AE190" s="366" t="s">
        <v>7</v>
      </c>
      <c r="AF190" s="366" t="s">
        <v>7</v>
      </c>
      <c r="AG190" s="366" t="s">
        <v>7</v>
      </c>
      <c r="AH190" s="366" t="s">
        <v>7</v>
      </c>
      <c r="AI190" s="366" t="s">
        <v>7</v>
      </c>
      <c r="AJ190" s="366" t="s">
        <v>7</v>
      </c>
      <c r="AK190" s="366" t="s">
        <v>7</v>
      </c>
      <c r="AL190" s="366" t="s">
        <v>7</v>
      </c>
      <c r="AM190" s="366" t="s">
        <v>7</v>
      </c>
      <c r="AN190" s="366" t="s">
        <v>7</v>
      </c>
      <c r="AO190" s="366" t="s">
        <v>7</v>
      </c>
      <c r="AP190" s="366" t="s">
        <v>7</v>
      </c>
      <c r="AQ190" s="366" t="s">
        <v>7</v>
      </c>
      <c r="AR190" s="366" t="s">
        <v>7</v>
      </c>
      <c r="AS190" s="366" t="s">
        <v>7</v>
      </c>
      <c r="AT190" s="366" t="s">
        <v>7</v>
      </c>
      <c r="AU190" s="366" t="s">
        <v>7</v>
      </c>
      <c r="AV190" s="366" t="s">
        <v>7</v>
      </c>
      <c r="AW190" s="366" t="s">
        <v>7</v>
      </c>
      <c r="AX190" s="366" t="s">
        <v>7</v>
      </c>
      <c r="AY190" s="366" t="s">
        <v>7</v>
      </c>
      <c r="AZ190" s="366" t="s">
        <v>7</v>
      </c>
      <c r="BA190" s="366" t="s">
        <v>7</v>
      </c>
      <c r="BB190" s="366" t="s">
        <v>7</v>
      </c>
      <c r="BC190" s="366" t="s">
        <v>7</v>
      </c>
      <c r="BD190" s="366" t="s">
        <v>7</v>
      </c>
      <c r="BE190" s="366" t="s">
        <v>7</v>
      </c>
      <c r="BF190" s="366" t="s">
        <v>7</v>
      </c>
      <c r="BG190" s="366" t="s">
        <v>7</v>
      </c>
      <c r="BH190" s="366" t="s">
        <v>7</v>
      </c>
      <c r="BI190" s="366" t="s">
        <v>7</v>
      </c>
      <c r="BJ190" s="366" t="s">
        <v>7</v>
      </c>
      <c r="BK190" s="91" t="s">
        <v>7</v>
      </c>
      <c r="BL190" s="121">
        <f t="shared" si="22"/>
        <v>185</v>
      </c>
      <c r="BM190" s="208" t="str">
        <f t="shared" ca="1" si="19"/>
        <v>x</v>
      </c>
      <c r="BO190" s="282" t="str">
        <f>'Task PV @ PT'!D190</f>
        <v>x</v>
      </c>
      <c r="BP190" s="282" t="str">
        <f t="shared" si="17"/>
        <v>x</v>
      </c>
      <c r="BQ190" s="283" t="str">
        <f t="shared" ca="1" si="18"/>
        <v>x</v>
      </c>
      <c r="BR190" s="278" t="str">
        <f t="shared" si="23"/>
        <v>x</v>
      </c>
      <c r="BS190" s="278" t="str">
        <f t="shared" ca="1" si="20"/>
        <v>x</v>
      </c>
      <c r="BT190" s="278" t="str">
        <f t="shared" si="21"/>
        <v>x</v>
      </c>
    </row>
    <row r="191" spans="1:72" ht="13.5" thickBot="1" x14ac:dyDescent="0.25">
      <c r="A191" s="100" t="str">
        <f>'Task PV @ PT'!A191</f>
        <v>Task Identifier</v>
      </c>
      <c r="B191" s="128" t="s">
        <v>7</v>
      </c>
      <c r="C191" s="133" t="s">
        <v>7</v>
      </c>
      <c r="D191" s="366" t="s">
        <v>7</v>
      </c>
      <c r="E191" s="366" t="s">
        <v>7</v>
      </c>
      <c r="F191" s="366" t="s">
        <v>7</v>
      </c>
      <c r="G191" s="366" t="s">
        <v>7</v>
      </c>
      <c r="H191" s="366" t="s">
        <v>7</v>
      </c>
      <c r="I191" s="366" t="s">
        <v>7</v>
      </c>
      <c r="J191" s="366" t="s">
        <v>7</v>
      </c>
      <c r="K191" s="366" t="s">
        <v>7</v>
      </c>
      <c r="L191" s="366" t="s">
        <v>7</v>
      </c>
      <c r="M191" s="366" t="s">
        <v>7</v>
      </c>
      <c r="N191" s="366" t="s">
        <v>7</v>
      </c>
      <c r="O191" s="366" t="s">
        <v>7</v>
      </c>
      <c r="P191" s="366" t="s">
        <v>7</v>
      </c>
      <c r="Q191" s="366" t="s">
        <v>7</v>
      </c>
      <c r="R191" s="366" t="s">
        <v>7</v>
      </c>
      <c r="S191" s="366" t="s">
        <v>7</v>
      </c>
      <c r="T191" s="366" t="s">
        <v>7</v>
      </c>
      <c r="U191" s="366" t="s">
        <v>7</v>
      </c>
      <c r="V191" s="366" t="s">
        <v>7</v>
      </c>
      <c r="W191" s="366" t="s">
        <v>7</v>
      </c>
      <c r="X191" s="366" t="s">
        <v>7</v>
      </c>
      <c r="Y191" s="366" t="s">
        <v>7</v>
      </c>
      <c r="Z191" s="366" t="s">
        <v>7</v>
      </c>
      <c r="AA191" s="366" t="s">
        <v>7</v>
      </c>
      <c r="AB191" s="366" t="s">
        <v>7</v>
      </c>
      <c r="AC191" s="366" t="s">
        <v>7</v>
      </c>
      <c r="AD191" s="366" t="s">
        <v>7</v>
      </c>
      <c r="AE191" s="366" t="s">
        <v>7</v>
      </c>
      <c r="AF191" s="366" t="s">
        <v>7</v>
      </c>
      <c r="AG191" s="366" t="s">
        <v>7</v>
      </c>
      <c r="AH191" s="366" t="s">
        <v>7</v>
      </c>
      <c r="AI191" s="366" t="s">
        <v>7</v>
      </c>
      <c r="AJ191" s="366" t="s">
        <v>7</v>
      </c>
      <c r="AK191" s="366" t="s">
        <v>7</v>
      </c>
      <c r="AL191" s="366" t="s">
        <v>7</v>
      </c>
      <c r="AM191" s="366" t="s">
        <v>7</v>
      </c>
      <c r="AN191" s="366" t="s">
        <v>7</v>
      </c>
      <c r="AO191" s="366" t="s">
        <v>7</v>
      </c>
      <c r="AP191" s="366" t="s">
        <v>7</v>
      </c>
      <c r="AQ191" s="366" t="s">
        <v>7</v>
      </c>
      <c r="AR191" s="366" t="s">
        <v>7</v>
      </c>
      <c r="AS191" s="366" t="s">
        <v>7</v>
      </c>
      <c r="AT191" s="366" t="s">
        <v>7</v>
      </c>
      <c r="AU191" s="366" t="s">
        <v>7</v>
      </c>
      <c r="AV191" s="366" t="s">
        <v>7</v>
      </c>
      <c r="AW191" s="366" t="s">
        <v>7</v>
      </c>
      <c r="AX191" s="366" t="s">
        <v>7</v>
      </c>
      <c r="AY191" s="366" t="s">
        <v>7</v>
      </c>
      <c r="AZ191" s="366" t="s">
        <v>7</v>
      </c>
      <c r="BA191" s="366" t="s">
        <v>7</v>
      </c>
      <c r="BB191" s="366" t="s">
        <v>7</v>
      </c>
      <c r="BC191" s="366" t="s">
        <v>7</v>
      </c>
      <c r="BD191" s="366" t="s">
        <v>7</v>
      </c>
      <c r="BE191" s="366" t="s">
        <v>7</v>
      </c>
      <c r="BF191" s="366" t="s">
        <v>7</v>
      </c>
      <c r="BG191" s="366" t="s">
        <v>7</v>
      </c>
      <c r="BH191" s="366" t="s">
        <v>7</v>
      </c>
      <c r="BI191" s="366" t="s">
        <v>7</v>
      </c>
      <c r="BJ191" s="366" t="s">
        <v>7</v>
      </c>
      <c r="BK191" s="91" t="s">
        <v>7</v>
      </c>
      <c r="BL191" s="121">
        <f t="shared" si="22"/>
        <v>186</v>
      </c>
      <c r="BM191" s="208" t="str">
        <f t="shared" ca="1" si="19"/>
        <v>x</v>
      </c>
      <c r="BO191" s="282" t="str">
        <f>'Task PV @ PT'!D191</f>
        <v>x</v>
      </c>
      <c r="BP191" s="282" t="str">
        <f t="shared" si="17"/>
        <v>x</v>
      </c>
      <c r="BQ191" s="283" t="str">
        <f t="shared" ca="1" si="18"/>
        <v>x</v>
      </c>
      <c r="BR191" s="278" t="str">
        <f t="shared" si="23"/>
        <v>x</v>
      </c>
      <c r="BS191" s="278" t="str">
        <f t="shared" ca="1" si="20"/>
        <v>x</v>
      </c>
      <c r="BT191" s="278" t="str">
        <f t="shared" si="21"/>
        <v>x</v>
      </c>
    </row>
    <row r="192" spans="1:72" ht="13.5" thickBot="1" x14ac:dyDescent="0.25">
      <c r="A192" s="100" t="str">
        <f>'Task PV @ PT'!A192</f>
        <v>Task Identifier</v>
      </c>
      <c r="B192" s="128" t="s">
        <v>7</v>
      </c>
      <c r="C192" s="133" t="s">
        <v>7</v>
      </c>
      <c r="D192" s="366" t="s">
        <v>7</v>
      </c>
      <c r="E192" s="366" t="s">
        <v>7</v>
      </c>
      <c r="F192" s="366" t="s">
        <v>7</v>
      </c>
      <c r="G192" s="366" t="s">
        <v>7</v>
      </c>
      <c r="H192" s="366" t="s">
        <v>7</v>
      </c>
      <c r="I192" s="366" t="s">
        <v>7</v>
      </c>
      <c r="J192" s="366" t="s">
        <v>7</v>
      </c>
      <c r="K192" s="366" t="s">
        <v>7</v>
      </c>
      <c r="L192" s="366" t="s">
        <v>7</v>
      </c>
      <c r="M192" s="366" t="s">
        <v>7</v>
      </c>
      <c r="N192" s="366" t="s">
        <v>7</v>
      </c>
      <c r="O192" s="366" t="s">
        <v>7</v>
      </c>
      <c r="P192" s="366" t="s">
        <v>7</v>
      </c>
      <c r="Q192" s="366" t="s">
        <v>7</v>
      </c>
      <c r="R192" s="366" t="s">
        <v>7</v>
      </c>
      <c r="S192" s="366" t="s">
        <v>7</v>
      </c>
      <c r="T192" s="366" t="s">
        <v>7</v>
      </c>
      <c r="U192" s="366" t="s">
        <v>7</v>
      </c>
      <c r="V192" s="366" t="s">
        <v>7</v>
      </c>
      <c r="W192" s="366" t="s">
        <v>7</v>
      </c>
      <c r="X192" s="366" t="s">
        <v>7</v>
      </c>
      <c r="Y192" s="366" t="s">
        <v>7</v>
      </c>
      <c r="Z192" s="366" t="s">
        <v>7</v>
      </c>
      <c r="AA192" s="366" t="s">
        <v>7</v>
      </c>
      <c r="AB192" s="366" t="s">
        <v>7</v>
      </c>
      <c r="AC192" s="366" t="s">
        <v>7</v>
      </c>
      <c r="AD192" s="366" t="s">
        <v>7</v>
      </c>
      <c r="AE192" s="366" t="s">
        <v>7</v>
      </c>
      <c r="AF192" s="366" t="s">
        <v>7</v>
      </c>
      <c r="AG192" s="366" t="s">
        <v>7</v>
      </c>
      <c r="AH192" s="366" t="s">
        <v>7</v>
      </c>
      <c r="AI192" s="366" t="s">
        <v>7</v>
      </c>
      <c r="AJ192" s="366" t="s">
        <v>7</v>
      </c>
      <c r="AK192" s="366" t="s">
        <v>7</v>
      </c>
      <c r="AL192" s="366" t="s">
        <v>7</v>
      </c>
      <c r="AM192" s="366" t="s">
        <v>7</v>
      </c>
      <c r="AN192" s="366" t="s">
        <v>7</v>
      </c>
      <c r="AO192" s="366" t="s">
        <v>7</v>
      </c>
      <c r="AP192" s="366" t="s">
        <v>7</v>
      </c>
      <c r="AQ192" s="366" t="s">
        <v>7</v>
      </c>
      <c r="AR192" s="366" t="s">
        <v>7</v>
      </c>
      <c r="AS192" s="366" t="s">
        <v>7</v>
      </c>
      <c r="AT192" s="366" t="s">
        <v>7</v>
      </c>
      <c r="AU192" s="366" t="s">
        <v>7</v>
      </c>
      <c r="AV192" s="366" t="s">
        <v>7</v>
      </c>
      <c r="AW192" s="366" t="s">
        <v>7</v>
      </c>
      <c r="AX192" s="366" t="s">
        <v>7</v>
      </c>
      <c r="AY192" s="366" t="s">
        <v>7</v>
      </c>
      <c r="AZ192" s="366" t="s">
        <v>7</v>
      </c>
      <c r="BA192" s="366" t="s">
        <v>7</v>
      </c>
      <c r="BB192" s="366" t="s">
        <v>7</v>
      </c>
      <c r="BC192" s="366" t="s">
        <v>7</v>
      </c>
      <c r="BD192" s="366" t="s">
        <v>7</v>
      </c>
      <c r="BE192" s="366" t="s">
        <v>7</v>
      </c>
      <c r="BF192" s="366" t="s">
        <v>7</v>
      </c>
      <c r="BG192" s="366" t="s">
        <v>7</v>
      </c>
      <c r="BH192" s="366" t="s">
        <v>7</v>
      </c>
      <c r="BI192" s="366" t="s">
        <v>7</v>
      </c>
      <c r="BJ192" s="366" t="s">
        <v>7</v>
      </c>
      <c r="BK192" s="91" t="s">
        <v>7</v>
      </c>
      <c r="BL192" s="121">
        <f t="shared" si="22"/>
        <v>187</v>
      </c>
      <c r="BM192" s="208" t="str">
        <f t="shared" ca="1" si="19"/>
        <v>x</v>
      </c>
      <c r="BO192" s="282" t="str">
        <f>'Task PV @ PT'!D192</f>
        <v>x</v>
      </c>
      <c r="BP192" s="282" t="str">
        <f t="shared" si="17"/>
        <v>x</v>
      </c>
      <c r="BQ192" s="283" t="str">
        <f t="shared" ca="1" si="18"/>
        <v>x</v>
      </c>
      <c r="BR192" s="278" t="str">
        <f t="shared" si="23"/>
        <v>x</v>
      </c>
      <c r="BS192" s="278" t="str">
        <f t="shared" ca="1" si="20"/>
        <v>x</v>
      </c>
      <c r="BT192" s="278" t="str">
        <f t="shared" si="21"/>
        <v>x</v>
      </c>
    </row>
    <row r="193" spans="1:72" ht="13.5" thickBot="1" x14ac:dyDescent="0.25">
      <c r="A193" s="100" t="str">
        <f>'Task PV @ PT'!A193</f>
        <v>Task Identifier</v>
      </c>
      <c r="B193" s="128" t="s">
        <v>7</v>
      </c>
      <c r="C193" s="133" t="s">
        <v>7</v>
      </c>
      <c r="D193" s="366" t="s">
        <v>7</v>
      </c>
      <c r="E193" s="366" t="s">
        <v>7</v>
      </c>
      <c r="F193" s="366" t="s">
        <v>7</v>
      </c>
      <c r="G193" s="366" t="s">
        <v>7</v>
      </c>
      <c r="H193" s="366" t="s">
        <v>7</v>
      </c>
      <c r="I193" s="366" t="s">
        <v>7</v>
      </c>
      <c r="J193" s="366" t="s">
        <v>7</v>
      </c>
      <c r="K193" s="366" t="s">
        <v>7</v>
      </c>
      <c r="L193" s="366" t="s">
        <v>7</v>
      </c>
      <c r="M193" s="366" t="s">
        <v>7</v>
      </c>
      <c r="N193" s="366" t="s">
        <v>7</v>
      </c>
      <c r="O193" s="366" t="s">
        <v>7</v>
      </c>
      <c r="P193" s="366" t="s">
        <v>7</v>
      </c>
      <c r="Q193" s="366" t="s">
        <v>7</v>
      </c>
      <c r="R193" s="366" t="s">
        <v>7</v>
      </c>
      <c r="S193" s="366" t="s">
        <v>7</v>
      </c>
      <c r="T193" s="366" t="s">
        <v>7</v>
      </c>
      <c r="U193" s="366" t="s">
        <v>7</v>
      </c>
      <c r="V193" s="366" t="s">
        <v>7</v>
      </c>
      <c r="W193" s="366" t="s">
        <v>7</v>
      </c>
      <c r="X193" s="366" t="s">
        <v>7</v>
      </c>
      <c r="Y193" s="366" t="s">
        <v>7</v>
      </c>
      <c r="Z193" s="366" t="s">
        <v>7</v>
      </c>
      <c r="AA193" s="366" t="s">
        <v>7</v>
      </c>
      <c r="AB193" s="366" t="s">
        <v>7</v>
      </c>
      <c r="AC193" s="366" t="s">
        <v>7</v>
      </c>
      <c r="AD193" s="366" t="s">
        <v>7</v>
      </c>
      <c r="AE193" s="366" t="s">
        <v>7</v>
      </c>
      <c r="AF193" s="366" t="s">
        <v>7</v>
      </c>
      <c r="AG193" s="366" t="s">
        <v>7</v>
      </c>
      <c r="AH193" s="366" t="s">
        <v>7</v>
      </c>
      <c r="AI193" s="366" t="s">
        <v>7</v>
      </c>
      <c r="AJ193" s="366" t="s">
        <v>7</v>
      </c>
      <c r="AK193" s="366" t="s">
        <v>7</v>
      </c>
      <c r="AL193" s="366" t="s">
        <v>7</v>
      </c>
      <c r="AM193" s="366" t="s">
        <v>7</v>
      </c>
      <c r="AN193" s="366" t="s">
        <v>7</v>
      </c>
      <c r="AO193" s="366" t="s">
        <v>7</v>
      </c>
      <c r="AP193" s="366" t="s">
        <v>7</v>
      </c>
      <c r="AQ193" s="366" t="s">
        <v>7</v>
      </c>
      <c r="AR193" s="366" t="s">
        <v>7</v>
      </c>
      <c r="AS193" s="366" t="s">
        <v>7</v>
      </c>
      <c r="AT193" s="366" t="s">
        <v>7</v>
      </c>
      <c r="AU193" s="366" t="s">
        <v>7</v>
      </c>
      <c r="AV193" s="366" t="s">
        <v>7</v>
      </c>
      <c r="AW193" s="366" t="s">
        <v>7</v>
      </c>
      <c r="AX193" s="366" t="s">
        <v>7</v>
      </c>
      <c r="AY193" s="366" t="s">
        <v>7</v>
      </c>
      <c r="AZ193" s="366" t="s">
        <v>7</v>
      </c>
      <c r="BA193" s="366" t="s">
        <v>7</v>
      </c>
      <c r="BB193" s="366" t="s">
        <v>7</v>
      </c>
      <c r="BC193" s="366" t="s">
        <v>7</v>
      </c>
      <c r="BD193" s="366" t="s">
        <v>7</v>
      </c>
      <c r="BE193" s="366" t="s">
        <v>7</v>
      </c>
      <c r="BF193" s="366" t="s">
        <v>7</v>
      </c>
      <c r="BG193" s="366" t="s">
        <v>7</v>
      </c>
      <c r="BH193" s="366" t="s">
        <v>7</v>
      </c>
      <c r="BI193" s="366" t="s">
        <v>7</v>
      </c>
      <c r="BJ193" s="366" t="s">
        <v>7</v>
      </c>
      <c r="BK193" s="91" t="s">
        <v>7</v>
      </c>
      <c r="BL193" s="121">
        <f t="shared" si="22"/>
        <v>188</v>
      </c>
      <c r="BM193" s="208" t="str">
        <f t="shared" ca="1" si="19"/>
        <v>x</v>
      </c>
      <c r="BO193" s="282" t="str">
        <f>'Task PV @ PT'!D193</f>
        <v>x</v>
      </c>
      <c r="BP193" s="282" t="str">
        <f t="shared" si="17"/>
        <v>x</v>
      </c>
      <c r="BQ193" s="283" t="str">
        <f t="shared" ca="1" si="18"/>
        <v>x</v>
      </c>
      <c r="BR193" s="278" t="str">
        <f t="shared" si="23"/>
        <v>x</v>
      </c>
      <c r="BS193" s="278" t="str">
        <f t="shared" ca="1" si="20"/>
        <v>x</v>
      </c>
      <c r="BT193" s="278" t="str">
        <f t="shared" si="21"/>
        <v>x</v>
      </c>
    </row>
    <row r="194" spans="1:72" ht="13.5" thickBot="1" x14ac:dyDescent="0.25">
      <c r="A194" s="100" t="str">
        <f>'Task PV @ PT'!A194</f>
        <v>Task Identifier</v>
      </c>
      <c r="B194" s="128" t="s">
        <v>7</v>
      </c>
      <c r="C194" s="133" t="s">
        <v>7</v>
      </c>
      <c r="D194" s="366" t="s">
        <v>7</v>
      </c>
      <c r="E194" s="366" t="s">
        <v>7</v>
      </c>
      <c r="F194" s="366" t="s">
        <v>7</v>
      </c>
      <c r="G194" s="366" t="s">
        <v>7</v>
      </c>
      <c r="H194" s="366" t="s">
        <v>7</v>
      </c>
      <c r="I194" s="366" t="s">
        <v>7</v>
      </c>
      <c r="J194" s="366" t="s">
        <v>7</v>
      </c>
      <c r="K194" s="366" t="s">
        <v>7</v>
      </c>
      <c r="L194" s="366" t="s">
        <v>7</v>
      </c>
      <c r="M194" s="366" t="s">
        <v>7</v>
      </c>
      <c r="N194" s="366" t="s">
        <v>7</v>
      </c>
      <c r="O194" s="366" t="s">
        <v>7</v>
      </c>
      <c r="P194" s="366" t="s">
        <v>7</v>
      </c>
      <c r="Q194" s="366" t="s">
        <v>7</v>
      </c>
      <c r="R194" s="366" t="s">
        <v>7</v>
      </c>
      <c r="S194" s="366" t="s">
        <v>7</v>
      </c>
      <c r="T194" s="366" t="s">
        <v>7</v>
      </c>
      <c r="U194" s="366" t="s">
        <v>7</v>
      </c>
      <c r="V194" s="366" t="s">
        <v>7</v>
      </c>
      <c r="W194" s="366" t="s">
        <v>7</v>
      </c>
      <c r="X194" s="366" t="s">
        <v>7</v>
      </c>
      <c r="Y194" s="366" t="s">
        <v>7</v>
      </c>
      <c r="Z194" s="366" t="s">
        <v>7</v>
      </c>
      <c r="AA194" s="366" t="s">
        <v>7</v>
      </c>
      <c r="AB194" s="366" t="s">
        <v>7</v>
      </c>
      <c r="AC194" s="366" t="s">
        <v>7</v>
      </c>
      <c r="AD194" s="366" t="s">
        <v>7</v>
      </c>
      <c r="AE194" s="366" t="s">
        <v>7</v>
      </c>
      <c r="AF194" s="366" t="s">
        <v>7</v>
      </c>
      <c r="AG194" s="366" t="s">
        <v>7</v>
      </c>
      <c r="AH194" s="366" t="s">
        <v>7</v>
      </c>
      <c r="AI194" s="366" t="s">
        <v>7</v>
      </c>
      <c r="AJ194" s="366" t="s">
        <v>7</v>
      </c>
      <c r="AK194" s="366" t="s">
        <v>7</v>
      </c>
      <c r="AL194" s="366" t="s">
        <v>7</v>
      </c>
      <c r="AM194" s="366" t="s">
        <v>7</v>
      </c>
      <c r="AN194" s="366" t="s">
        <v>7</v>
      </c>
      <c r="AO194" s="366" t="s">
        <v>7</v>
      </c>
      <c r="AP194" s="366" t="s">
        <v>7</v>
      </c>
      <c r="AQ194" s="366" t="s">
        <v>7</v>
      </c>
      <c r="AR194" s="366" t="s">
        <v>7</v>
      </c>
      <c r="AS194" s="366" t="s">
        <v>7</v>
      </c>
      <c r="AT194" s="366" t="s">
        <v>7</v>
      </c>
      <c r="AU194" s="366" t="s">
        <v>7</v>
      </c>
      <c r="AV194" s="366" t="s">
        <v>7</v>
      </c>
      <c r="AW194" s="366" t="s">
        <v>7</v>
      </c>
      <c r="AX194" s="366" t="s">
        <v>7</v>
      </c>
      <c r="AY194" s="366" t="s">
        <v>7</v>
      </c>
      <c r="AZ194" s="366" t="s">
        <v>7</v>
      </c>
      <c r="BA194" s="366" t="s">
        <v>7</v>
      </c>
      <c r="BB194" s="366" t="s">
        <v>7</v>
      </c>
      <c r="BC194" s="366" t="s">
        <v>7</v>
      </c>
      <c r="BD194" s="366" t="s">
        <v>7</v>
      </c>
      <c r="BE194" s="366" t="s">
        <v>7</v>
      </c>
      <c r="BF194" s="366" t="s">
        <v>7</v>
      </c>
      <c r="BG194" s="366" t="s">
        <v>7</v>
      </c>
      <c r="BH194" s="366" t="s">
        <v>7</v>
      </c>
      <c r="BI194" s="366" t="s">
        <v>7</v>
      </c>
      <c r="BJ194" s="366" t="s">
        <v>7</v>
      </c>
      <c r="BK194" s="91" t="s">
        <v>7</v>
      </c>
      <c r="BL194" s="121">
        <f t="shared" si="22"/>
        <v>189</v>
      </c>
      <c r="BM194" s="208" t="str">
        <f t="shared" ca="1" si="19"/>
        <v>x</v>
      </c>
      <c r="BO194" s="282" t="str">
        <f>'Task PV @ PT'!D194</f>
        <v>x</v>
      </c>
      <c r="BP194" s="282" t="str">
        <f t="shared" si="17"/>
        <v>x</v>
      </c>
      <c r="BQ194" s="283" t="str">
        <f t="shared" ca="1" si="18"/>
        <v>x</v>
      </c>
      <c r="BR194" s="278" t="str">
        <f t="shared" si="23"/>
        <v>x</v>
      </c>
      <c r="BS194" s="278" t="str">
        <f t="shared" ca="1" si="20"/>
        <v>x</v>
      </c>
      <c r="BT194" s="278" t="str">
        <f t="shared" si="21"/>
        <v>x</v>
      </c>
    </row>
    <row r="195" spans="1:72" ht="13.5" thickBot="1" x14ac:dyDescent="0.25">
      <c r="A195" s="100" t="str">
        <f>'Task PV @ PT'!A195</f>
        <v>Task Identifier</v>
      </c>
      <c r="B195" s="128" t="s">
        <v>7</v>
      </c>
      <c r="C195" s="133" t="s">
        <v>7</v>
      </c>
      <c r="D195" s="366" t="s">
        <v>7</v>
      </c>
      <c r="E195" s="366" t="s">
        <v>7</v>
      </c>
      <c r="F195" s="366" t="s">
        <v>7</v>
      </c>
      <c r="G195" s="366" t="s">
        <v>7</v>
      </c>
      <c r="H195" s="366" t="s">
        <v>7</v>
      </c>
      <c r="I195" s="366" t="s">
        <v>7</v>
      </c>
      <c r="J195" s="366" t="s">
        <v>7</v>
      </c>
      <c r="K195" s="366" t="s">
        <v>7</v>
      </c>
      <c r="L195" s="366" t="s">
        <v>7</v>
      </c>
      <c r="M195" s="366" t="s">
        <v>7</v>
      </c>
      <c r="N195" s="366" t="s">
        <v>7</v>
      </c>
      <c r="O195" s="366" t="s">
        <v>7</v>
      </c>
      <c r="P195" s="366" t="s">
        <v>7</v>
      </c>
      <c r="Q195" s="366" t="s">
        <v>7</v>
      </c>
      <c r="R195" s="366" t="s">
        <v>7</v>
      </c>
      <c r="S195" s="366" t="s">
        <v>7</v>
      </c>
      <c r="T195" s="366" t="s">
        <v>7</v>
      </c>
      <c r="U195" s="366" t="s">
        <v>7</v>
      </c>
      <c r="V195" s="366" t="s">
        <v>7</v>
      </c>
      <c r="W195" s="366" t="s">
        <v>7</v>
      </c>
      <c r="X195" s="366" t="s">
        <v>7</v>
      </c>
      <c r="Y195" s="366" t="s">
        <v>7</v>
      </c>
      <c r="Z195" s="366" t="s">
        <v>7</v>
      </c>
      <c r="AA195" s="366" t="s">
        <v>7</v>
      </c>
      <c r="AB195" s="366" t="s">
        <v>7</v>
      </c>
      <c r="AC195" s="366" t="s">
        <v>7</v>
      </c>
      <c r="AD195" s="366" t="s">
        <v>7</v>
      </c>
      <c r="AE195" s="366" t="s">
        <v>7</v>
      </c>
      <c r="AF195" s="366" t="s">
        <v>7</v>
      </c>
      <c r="AG195" s="366" t="s">
        <v>7</v>
      </c>
      <c r="AH195" s="366" t="s">
        <v>7</v>
      </c>
      <c r="AI195" s="366" t="s">
        <v>7</v>
      </c>
      <c r="AJ195" s="366" t="s">
        <v>7</v>
      </c>
      <c r="AK195" s="366" t="s">
        <v>7</v>
      </c>
      <c r="AL195" s="366" t="s">
        <v>7</v>
      </c>
      <c r="AM195" s="366" t="s">
        <v>7</v>
      </c>
      <c r="AN195" s="366" t="s">
        <v>7</v>
      </c>
      <c r="AO195" s="366" t="s">
        <v>7</v>
      </c>
      <c r="AP195" s="366" t="s">
        <v>7</v>
      </c>
      <c r="AQ195" s="366" t="s">
        <v>7</v>
      </c>
      <c r="AR195" s="366" t="s">
        <v>7</v>
      </c>
      <c r="AS195" s="366" t="s">
        <v>7</v>
      </c>
      <c r="AT195" s="366" t="s">
        <v>7</v>
      </c>
      <c r="AU195" s="366" t="s">
        <v>7</v>
      </c>
      <c r="AV195" s="366" t="s">
        <v>7</v>
      </c>
      <c r="AW195" s="366" t="s">
        <v>7</v>
      </c>
      <c r="AX195" s="366" t="s">
        <v>7</v>
      </c>
      <c r="AY195" s="366" t="s">
        <v>7</v>
      </c>
      <c r="AZ195" s="366" t="s">
        <v>7</v>
      </c>
      <c r="BA195" s="366" t="s">
        <v>7</v>
      </c>
      <c r="BB195" s="366" t="s">
        <v>7</v>
      </c>
      <c r="BC195" s="366" t="s">
        <v>7</v>
      </c>
      <c r="BD195" s="366" t="s">
        <v>7</v>
      </c>
      <c r="BE195" s="366" t="s">
        <v>7</v>
      </c>
      <c r="BF195" s="366" t="s">
        <v>7</v>
      </c>
      <c r="BG195" s="366" t="s">
        <v>7</v>
      </c>
      <c r="BH195" s="366" t="s">
        <v>7</v>
      </c>
      <c r="BI195" s="366" t="s">
        <v>7</v>
      </c>
      <c r="BJ195" s="366" t="s">
        <v>7</v>
      </c>
      <c r="BK195" s="91" t="s">
        <v>7</v>
      </c>
      <c r="BL195" s="121">
        <f t="shared" si="22"/>
        <v>190</v>
      </c>
      <c r="BM195" s="208" t="str">
        <f t="shared" ca="1" si="19"/>
        <v>x</v>
      </c>
      <c r="BO195" s="282" t="str">
        <f>'Task PV @ PT'!D195</f>
        <v>x</v>
      </c>
      <c r="BP195" s="282" t="str">
        <f t="shared" si="17"/>
        <v>x</v>
      </c>
      <c r="BQ195" s="283" t="str">
        <f t="shared" ca="1" si="18"/>
        <v>x</v>
      </c>
      <c r="BR195" s="278" t="str">
        <f t="shared" si="23"/>
        <v>x</v>
      </c>
      <c r="BS195" s="278" t="str">
        <f t="shared" ca="1" si="20"/>
        <v>x</v>
      </c>
      <c r="BT195" s="278" t="str">
        <f t="shared" si="21"/>
        <v>x</v>
      </c>
    </row>
    <row r="196" spans="1:72" ht="13.5" thickBot="1" x14ac:dyDescent="0.25">
      <c r="A196" s="100" t="str">
        <f>'Task PV @ PT'!A196</f>
        <v>Task Identifier</v>
      </c>
      <c r="B196" s="128" t="s">
        <v>7</v>
      </c>
      <c r="C196" s="133" t="s">
        <v>7</v>
      </c>
      <c r="D196" s="366" t="s">
        <v>7</v>
      </c>
      <c r="E196" s="366" t="s">
        <v>7</v>
      </c>
      <c r="F196" s="366" t="s">
        <v>7</v>
      </c>
      <c r="G196" s="366" t="s">
        <v>7</v>
      </c>
      <c r="H196" s="366" t="s">
        <v>7</v>
      </c>
      <c r="I196" s="366" t="s">
        <v>7</v>
      </c>
      <c r="J196" s="366" t="s">
        <v>7</v>
      </c>
      <c r="K196" s="366" t="s">
        <v>7</v>
      </c>
      <c r="L196" s="366" t="s">
        <v>7</v>
      </c>
      <c r="M196" s="366" t="s">
        <v>7</v>
      </c>
      <c r="N196" s="366" t="s">
        <v>7</v>
      </c>
      <c r="O196" s="366" t="s">
        <v>7</v>
      </c>
      <c r="P196" s="366" t="s">
        <v>7</v>
      </c>
      <c r="Q196" s="366" t="s">
        <v>7</v>
      </c>
      <c r="R196" s="366" t="s">
        <v>7</v>
      </c>
      <c r="S196" s="366" t="s">
        <v>7</v>
      </c>
      <c r="T196" s="366" t="s">
        <v>7</v>
      </c>
      <c r="U196" s="366" t="s">
        <v>7</v>
      </c>
      <c r="V196" s="366" t="s">
        <v>7</v>
      </c>
      <c r="W196" s="366" t="s">
        <v>7</v>
      </c>
      <c r="X196" s="366" t="s">
        <v>7</v>
      </c>
      <c r="Y196" s="366" t="s">
        <v>7</v>
      </c>
      <c r="Z196" s="366" t="s">
        <v>7</v>
      </c>
      <c r="AA196" s="366" t="s">
        <v>7</v>
      </c>
      <c r="AB196" s="366" t="s">
        <v>7</v>
      </c>
      <c r="AC196" s="366" t="s">
        <v>7</v>
      </c>
      <c r="AD196" s="366" t="s">
        <v>7</v>
      </c>
      <c r="AE196" s="366" t="s">
        <v>7</v>
      </c>
      <c r="AF196" s="366" t="s">
        <v>7</v>
      </c>
      <c r="AG196" s="366" t="s">
        <v>7</v>
      </c>
      <c r="AH196" s="366" t="s">
        <v>7</v>
      </c>
      <c r="AI196" s="366" t="s">
        <v>7</v>
      </c>
      <c r="AJ196" s="366" t="s">
        <v>7</v>
      </c>
      <c r="AK196" s="366" t="s">
        <v>7</v>
      </c>
      <c r="AL196" s="366" t="s">
        <v>7</v>
      </c>
      <c r="AM196" s="366" t="s">
        <v>7</v>
      </c>
      <c r="AN196" s="366" t="s">
        <v>7</v>
      </c>
      <c r="AO196" s="366" t="s">
        <v>7</v>
      </c>
      <c r="AP196" s="366" t="s">
        <v>7</v>
      </c>
      <c r="AQ196" s="366" t="s">
        <v>7</v>
      </c>
      <c r="AR196" s="366" t="s">
        <v>7</v>
      </c>
      <c r="AS196" s="366" t="s">
        <v>7</v>
      </c>
      <c r="AT196" s="366" t="s">
        <v>7</v>
      </c>
      <c r="AU196" s="366" t="s">
        <v>7</v>
      </c>
      <c r="AV196" s="366" t="s">
        <v>7</v>
      </c>
      <c r="AW196" s="366" t="s">
        <v>7</v>
      </c>
      <c r="AX196" s="366" t="s">
        <v>7</v>
      </c>
      <c r="AY196" s="366" t="s">
        <v>7</v>
      </c>
      <c r="AZ196" s="366" t="s">
        <v>7</v>
      </c>
      <c r="BA196" s="366" t="s">
        <v>7</v>
      </c>
      <c r="BB196" s="366" t="s">
        <v>7</v>
      </c>
      <c r="BC196" s="366" t="s">
        <v>7</v>
      </c>
      <c r="BD196" s="366" t="s">
        <v>7</v>
      </c>
      <c r="BE196" s="366" t="s">
        <v>7</v>
      </c>
      <c r="BF196" s="366" t="s">
        <v>7</v>
      </c>
      <c r="BG196" s="366" t="s">
        <v>7</v>
      </c>
      <c r="BH196" s="366" t="s">
        <v>7</v>
      </c>
      <c r="BI196" s="366" t="s">
        <v>7</v>
      </c>
      <c r="BJ196" s="366" t="s">
        <v>7</v>
      </c>
      <c r="BK196" s="91" t="s">
        <v>7</v>
      </c>
      <c r="BL196" s="121">
        <f t="shared" si="22"/>
        <v>191</v>
      </c>
      <c r="BM196" s="208" t="str">
        <f t="shared" ca="1" si="19"/>
        <v>x</v>
      </c>
      <c r="BO196" s="282" t="str">
        <f>'Task PV @ PT'!D196</f>
        <v>x</v>
      </c>
      <c r="BP196" s="282" t="str">
        <f t="shared" si="17"/>
        <v>x</v>
      </c>
      <c r="BQ196" s="283" t="str">
        <f t="shared" ca="1" si="18"/>
        <v>x</v>
      </c>
      <c r="BR196" s="278" t="str">
        <f t="shared" si="23"/>
        <v>x</v>
      </c>
      <c r="BS196" s="278" t="str">
        <f t="shared" ca="1" si="20"/>
        <v>x</v>
      </c>
      <c r="BT196" s="278" t="str">
        <f t="shared" si="21"/>
        <v>x</v>
      </c>
    </row>
    <row r="197" spans="1:72" ht="13.5" thickBot="1" x14ac:dyDescent="0.25">
      <c r="A197" s="100" t="str">
        <f>'Task PV @ PT'!A197</f>
        <v>Task Identifier</v>
      </c>
      <c r="B197" s="128" t="s">
        <v>7</v>
      </c>
      <c r="C197" s="133" t="s">
        <v>7</v>
      </c>
      <c r="D197" s="366" t="s">
        <v>7</v>
      </c>
      <c r="E197" s="366" t="s">
        <v>7</v>
      </c>
      <c r="F197" s="366" t="s">
        <v>7</v>
      </c>
      <c r="G197" s="366" t="s">
        <v>7</v>
      </c>
      <c r="H197" s="366" t="s">
        <v>7</v>
      </c>
      <c r="I197" s="366" t="s">
        <v>7</v>
      </c>
      <c r="J197" s="366" t="s">
        <v>7</v>
      </c>
      <c r="K197" s="366" t="s">
        <v>7</v>
      </c>
      <c r="L197" s="366" t="s">
        <v>7</v>
      </c>
      <c r="M197" s="366" t="s">
        <v>7</v>
      </c>
      <c r="N197" s="366" t="s">
        <v>7</v>
      </c>
      <c r="O197" s="366" t="s">
        <v>7</v>
      </c>
      <c r="P197" s="366" t="s">
        <v>7</v>
      </c>
      <c r="Q197" s="366" t="s">
        <v>7</v>
      </c>
      <c r="R197" s="366" t="s">
        <v>7</v>
      </c>
      <c r="S197" s="366" t="s">
        <v>7</v>
      </c>
      <c r="T197" s="366" t="s">
        <v>7</v>
      </c>
      <c r="U197" s="366" t="s">
        <v>7</v>
      </c>
      <c r="V197" s="366" t="s">
        <v>7</v>
      </c>
      <c r="W197" s="366" t="s">
        <v>7</v>
      </c>
      <c r="X197" s="366" t="s">
        <v>7</v>
      </c>
      <c r="Y197" s="366" t="s">
        <v>7</v>
      </c>
      <c r="Z197" s="366" t="s">
        <v>7</v>
      </c>
      <c r="AA197" s="366" t="s">
        <v>7</v>
      </c>
      <c r="AB197" s="366" t="s">
        <v>7</v>
      </c>
      <c r="AC197" s="366" t="s">
        <v>7</v>
      </c>
      <c r="AD197" s="366" t="s">
        <v>7</v>
      </c>
      <c r="AE197" s="366" t="s">
        <v>7</v>
      </c>
      <c r="AF197" s="366" t="s">
        <v>7</v>
      </c>
      <c r="AG197" s="366" t="s">
        <v>7</v>
      </c>
      <c r="AH197" s="366" t="s">
        <v>7</v>
      </c>
      <c r="AI197" s="366" t="s">
        <v>7</v>
      </c>
      <c r="AJ197" s="366" t="s">
        <v>7</v>
      </c>
      <c r="AK197" s="366" t="s">
        <v>7</v>
      </c>
      <c r="AL197" s="366" t="s">
        <v>7</v>
      </c>
      <c r="AM197" s="366" t="s">
        <v>7</v>
      </c>
      <c r="AN197" s="366" t="s">
        <v>7</v>
      </c>
      <c r="AO197" s="366" t="s">
        <v>7</v>
      </c>
      <c r="AP197" s="366" t="s">
        <v>7</v>
      </c>
      <c r="AQ197" s="366" t="s">
        <v>7</v>
      </c>
      <c r="AR197" s="366" t="s">
        <v>7</v>
      </c>
      <c r="AS197" s="366" t="s">
        <v>7</v>
      </c>
      <c r="AT197" s="366" t="s">
        <v>7</v>
      </c>
      <c r="AU197" s="366" t="s">
        <v>7</v>
      </c>
      <c r="AV197" s="366" t="s">
        <v>7</v>
      </c>
      <c r="AW197" s="366" t="s">
        <v>7</v>
      </c>
      <c r="AX197" s="366" t="s">
        <v>7</v>
      </c>
      <c r="AY197" s="366" t="s">
        <v>7</v>
      </c>
      <c r="AZ197" s="366" t="s">
        <v>7</v>
      </c>
      <c r="BA197" s="366" t="s">
        <v>7</v>
      </c>
      <c r="BB197" s="366" t="s">
        <v>7</v>
      </c>
      <c r="BC197" s="366" t="s">
        <v>7</v>
      </c>
      <c r="BD197" s="366" t="s">
        <v>7</v>
      </c>
      <c r="BE197" s="366" t="s">
        <v>7</v>
      </c>
      <c r="BF197" s="366" t="s">
        <v>7</v>
      </c>
      <c r="BG197" s="366" t="s">
        <v>7</v>
      </c>
      <c r="BH197" s="366" t="s">
        <v>7</v>
      </c>
      <c r="BI197" s="366" t="s">
        <v>7</v>
      </c>
      <c r="BJ197" s="366" t="s">
        <v>7</v>
      </c>
      <c r="BK197" s="91" t="s">
        <v>7</v>
      </c>
      <c r="BL197" s="121">
        <f t="shared" si="22"/>
        <v>192</v>
      </c>
      <c r="BM197" s="208" t="str">
        <f t="shared" ca="1" si="19"/>
        <v>x</v>
      </c>
      <c r="BO197" s="282" t="str">
        <f>'Task PV @ PT'!D197</f>
        <v>x</v>
      </c>
      <c r="BP197" s="282" t="str">
        <f>IF(COUNT(D197:BK197) = 0, "x",1 + COUNTIF(D197:BK197,"= 0"))</f>
        <v>x</v>
      </c>
      <c r="BQ197" s="283" t="str">
        <f ca="1">IF(ISNUMBER(B197),IF(B197 &lt; OFFSET($C$4, 0,BP197),"OK","Fault"), "x")</f>
        <v>x</v>
      </c>
      <c r="BR197" s="278" t="str">
        <f t="shared" si="23"/>
        <v>x</v>
      </c>
      <c r="BS197" s="278" t="str">
        <f t="shared" ca="1" si="20"/>
        <v>x</v>
      </c>
      <c r="BT197" s="278" t="str">
        <f t="shared" si="21"/>
        <v>x</v>
      </c>
    </row>
    <row r="198" spans="1:72" ht="13.5" thickBot="1" x14ac:dyDescent="0.25">
      <c r="A198" s="100" t="str">
        <f>'Task PV @ PT'!A198</f>
        <v>Task Identifier</v>
      </c>
      <c r="B198" s="128" t="s">
        <v>7</v>
      </c>
      <c r="C198" s="133" t="s">
        <v>7</v>
      </c>
      <c r="D198" s="366" t="s">
        <v>7</v>
      </c>
      <c r="E198" s="366" t="s">
        <v>7</v>
      </c>
      <c r="F198" s="366" t="s">
        <v>7</v>
      </c>
      <c r="G198" s="366" t="s">
        <v>7</v>
      </c>
      <c r="H198" s="366" t="s">
        <v>7</v>
      </c>
      <c r="I198" s="366" t="s">
        <v>7</v>
      </c>
      <c r="J198" s="366" t="s">
        <v>7</v>
      </c>
      <c r="K198" s="366" t="s">
        <v>7</v>
      </c>
      <c r="L198" s="366" t="s">
        <v>7</v>
      </c>
      <c r="M198" s="366" t="s">
        <v>7</v>
      </c>
      <c r="N198" s="366" t="s">
        <v>7</v>
      </c>
      <c r="O198" s="366" t="s">
        <v>7</v>
      </c>
      <c r="P198" s="366" t="s">
        <v>7</v>
      </c>
      <c r="Q198" s="366" t="s">
        <v>7</v>
      </c>
      <c r="R198" s="366" t="s">
        <v>7</v>
      </c>
      <c r="S198" s="366" t="s">
        <v>7</v>
      </c>
      <c r="T198" s="366" t="s">
        <v>7</v>
      </c>
      <c r="U198" s="366" t="s">
        <v>7</v>
      </c>
      <c r="V198" s="366" t="s">
        <v>7</v>
      </c>
      <c r="W198" s="366" t="s">
        <v>7</v>
      </c>
      <c r="X198" s="366" t="s">
        <v>7</v>
      </c>
      <c r="Y198" s="366" t="s">
        <v>7</v>
      </c>
      <c r="Z198" s="366" t="s">
        <v>7</v>
      </c>
      <c r="AA198" s="366" t="s">
        <v>7</v>
      </c>
      <c r="AB198" s="366" t="s">
        <v>7</v>
      </c>
      <c r="AC198" s="366" t="s">
        <v>7</v>
      </c>
      <c r="AD198" s="366" t="s">
        <v>7</v>
      </c>
      <c r="AE198" s="366" t="s">
        <v>7</v>
      </c>
      <c r="AF198" s="366" t="s">
        <v>7</v>
      </c>
      <c r="AG198" s="366" t="s">
        <v>7</v>
      </c>
      <c r="AH198" s="366" t="s">
        <v>7</v>
      </c>
      <c r="AI198" s="366" t="s">
        <v>7</v>
      </c>
      <c r="AJ198" s="366" t="s">
        <v>7</v>
      </c>
      <c r="AK198" s="366" t="s">
        <v>7</v>
      </c>
      <c r="AL198" s="366" t="s">
        <v>7</v>
      </c>
      <c r="AM198" s="366" t="s">
        <v>7</v>
      </c>
      <c r="AN198" s="366" t="s">
        <v>7</v>
      </c>
      <c r="AO198" s="366" t="s">
        <v>7</v>
      </c>
      <c r="AP198" s="366" t="s">
        <v>7</v>
      </c>
      <c r="AQ198" s="366" t="s">
        <v>7</v>
      </c>
      <c r="AR198" s="366" t="s">
        <v>7</v>
      </c>
      <c r="AS198" s="366" t="s">
        <v>7</v>
      </c>
      <c r="AT198" s="366" t="s">
        <v>7</v>
      </c>
      <c r="AU198" s="366" t="s">
        <v>7</v>
      </c>
      <c r="AV198" s="366" t="s">
        <v>7</v>
      </c>
      <c r="AW198" s="366" t="s">
        <v>7</v>
      </c>
      <c r="AX198" s="366" t="s">
        <v>7</v>
      </c>
      <c r="AY198" s="366" t="s">
        <v>7</v>
      </c>
      <c r="AZ198" s="366" t="s">
        <v>7</v>
      </c>
      <c r="BA198" s="366" t="s">
        <v>7</v>
      </c>
      <c r="BB198" s="366" t="s">
        <v>7</v>
      </c>
      <c r="BC198" s="366" t="s">
        <v>7</v>
      </c>
      <c r="BD198" s="366" t="s">
        <v>7</v>
      </c>
      <c r="BE198" s="366" t="s">
        <v>7</v>
      </c>
      <c r="BF198" s="366" t="s">
        <v>7</v>
      </c>
      <c r="BG198" s="366" t="s">
        <v>7</v>
      </c>
      <c r="BH198" s="366" t="s">
        <v>7</v>
      </c>
      <c r="BI198" s="366" t="s">
        <v>7</v>
      </c>
      <c r="BJ198" s="366" t="s">
        <v>7</v>
      </c>
      <c r="BK198" s="91" t="s">
        <v>7</v>
      </c>
      <c r="BL198" s="121">
        <f t="shared" si="22"/>
        <v>193</v>
      </c>
      <c r="BM198" s="208" t="str">
        <f ca="1">OFFSET($D$5,BL198,$BM$3 - 1)</f>
        <v>x</v>
      </c>
      <c r="BO198" s="282" t="str">
        <f>'Task PV @ PT'!D198</f>
        <v>x</v>
      </c>
      <c r="BP198" s="282" t="str">
        <f>IF(COUNT(D198:BK198) = 0, "x",1 + COUNTIF(D198:BK198,"= 0"))</f>
        <v>x</v>
      </c>
      <c r="BQ198" s="283" t="str">
        <f ca="1">IF(ISNUMBER(B198),IF(B198 &lt; OFFSET($C$4, 0,BP198),"OK","Fault"), "x")</f>
        <v>x</v>
      </c>
      <c r="BR198" s="278" t="str">
        <f t="shared" si="23"/>
        <v>x</v>
      </c>
      <c r="BS198" s="278" t="str">
        <f ca="1">IF(ISNUMBER(C198),IF(BT198="OK",IF(AND(C198&lt;=OFFSET($C$4,0,BR198), C198 &gt; OFFSET($C$4,0, BR198 - 1)),"OK","Fault"),"Fault"),"x")</f>
        <v>x</v>
      </c>
      <c r="BT198" s="278" t="str">
        <f>IF(ISNUMBER(C198),IF(MAX(D198:BK198)&lt;&gt;BO198,"EV&lt;&gt; PV","OK"), "x")</f>
        <v>x</v>
      </c>
    </row>
    <row r="199" spans="1:72" ht="13.5" thickBot="1" x14ac:dyDescent="0.25">
      <c r="A199" s="100" t="str">
        <f>'Task PV @ PT'!A199</f>
        <v>Task Identifier</v>
      </c>
      <c r="B199" s="128" t="s">
        <v>7</v>
      </c>
      <c r="C199" s="133" t="s">
        <v>7</v>
      </c>
      <c r="D199" s="366" t="s">
        <v>7</v>
      </c>
      <c r="E199" s="366" t="s">
        <v>7</v>
      </c>
      <c r="F199" s="366" t="s">
        <v>7</v>
      </c>
      <c r="G199" s="366" t="s">
        <v>7</v>
      </c>
      <c r="H199" s="366" t="s">
        <v>7</v>
      </c>
      <c r="I199" s="366" t="s">
        <v>7</v>
      </c>
      <c r="J199" s="366" t="s">
        <v>7</v>
      </c>
      <c r="K199" s="366" t="s">
        <v>7</v>
      </c>
      <c r="L199" s="366" t="s">
        <v>7</v>
      </c>
      <c r="M199" s="366" t="s">
        <v>7</v>
      </c>
      <c r="N199" s="366" t="s">
        <v>7</v>
      </c>
      <c r="O199" s="366" t="s">
        <v>7</v>
      </c>
      <c r="P199" s="366" t="s">
        <v>7</v>
      </c>
      <c r="Q199" s="366" t="s">
        <v>7</v>
      </c>
      <c r="R199" s="366" t="s">
        <v>7</v>
      </c>
      <c r="S199" s="366" t="s">
        <v>7</v>
      </c>
      <c r="T199" s="366" t="s">
        <v>7</v>
      </c>
      <c r="U199" s="366" t="s">
        <v>7</v>
      </c>
      <c r="V199" s="366" t="s">
        <v>7</v>
      </c>
      <c r="W199" s="366" t="s">
        <v>7</v>
      </c>
      <c r="X199" s="366" t="s">
        <v>7</v>
      </c>
      <c r="Y199" s="366" t="s">
        <v>7</v>
      </c>
      <c r="Z199" s="366" t="s">
        <v>7</v>
      </c>
      <c r="AA199" s="366" t="s">
        <v>7</v>
      </c>
      <c r="AB199" s="366" t="s">
        <v>7</v>
      </c>
      <c r="AC199" s="366" t="s">
        <v>7</v>
      </c>
      <c r="AD199" s="366" t="s">
        <v>7</v>
      </c>
      <c r="AE199" s="366" t="s">
        <v>7</v>
      </c>
      <c r="AF199" s="366" t="s">
        <v>7</v>
      </c>
      <c r="AG199" s="366" t="s">
        <v>7</v>
      </c>
      <c r="AH199" s="366" t="s">
        <v>7</v>
      </c>
      <c r="AI199" s="366" t="s">
        <v>7</v>
      </c>
      <c r="AJ199" s="366" t="s">
        <v>7</v>
      </c>
      <c r="AK199" s="366" t="s">
        <v>7</v>
      </c>
      <c r="AL199" s="366" t="s">
        <v>7</v>
      </c>
      <c r="AM199" s="366" t="s">
        <v>7</v>
      </c>
      <c r="AN199" s="366" t="s">
        <v>7</v>
      </c>
      <c r="AO199" s="366" t="s">
        <v>7</v>
      </c>
      <c r="AP199" s="366" t="s">
        <v>7</v>
      </c>
      <c r="AQ199" s="366" t="s">
        <v>7</v>
      </c>
      <c r="AR199" s="366" t="s">
        <v>7</v>
      </c>
      <c r="AS199" s="366" t="s">
        <v>7</v>
      </c>
      <c r="AT199" s="366" t="s">
        <v>7</v>
      </c>
      <c r="AU199" s="366" t="s">
        <v>7</v>
      </c>
      <c r="AV199" s="366" t="s">
        <v>7</v>
      </c>
      <c r="AW199" s="366" t="s">
        <v>7</v>
      </c>
      <c r="AX199" s="366" t="s">
        <v>7</v>
      </c>
      <c r="AY199" s="366" t="s">
        <v>7</v>
      </c>
      <c r="AZ199" s="366" t="s">
        <v>7</v>
      </c>
      <c r="BA199" s="366" t="s">
        <v>7</v>
      </c>
      <c r="BB199" s="366" t="s">
        <v>7</v>
      </c>
      <c r="BC199" s="366" t="s">
        <v>7</v>
      </c>
      <c r="BD199" s="366" t="s">
        <v>7</v>
      </c>
      <c r="BE199" s="366" t="s">
        <v>7</v>
      </c>
      <c r="BF199" s="366" t="s">
        <v>7</v>
      </c>
      <c r="BG199" s="366" t="s">
        <v>7</v>
      </c>
      <c r="BH199" s="366" t="s">
        <v>7</v>
      </c>
      <c r="BI199" s="366" t="s">
        <v>7</v>
      </c>
      <c r="BJ199" s="366" t="s">
        <v>7</v>
      </c>
      <c r="BK199" s="91" t="s">
        <v>7</v>
      </c>
      <c r="BL199" s="121">
        <f xml:space="preserve"> BL198 + 1</f>
        <v>194</v>
      </c>
      <c r="BM199" s="208" t="str">
        <f ca="1">OFFSET($D$5,BL199,$BM$3 - 1)</f>
        <v>x</v>
      </c>
      <c r="BO199" s="282" t="str">
        <f>'Task PV @ PT'!D199</f>
        <v>x</v>
      </c>
      <c r="BP199" s="282" t="str">
        <f>IF(COUNT(D199:BK199) = 0, "x",1 + COUNTIF(D199:BK199,"= 0"))</f>
        <v>x</v>
      </c>
      <c r="BQ199" s="283" t="str">
        <f ca="1">IF(ISNUMBER(B199),IF(B199 &lt; OFFSET($C$4, 0,BP199),"OK","Fault"), "x")</f>
        <v>x</v>
      </c>
      <c r="BR199" s="278" t="str">
        <f t="shared" si="23"/>
        <v>x</v>
      </c>
      <c r="BS199" s="278" t="str">
        <f ca="1">IF(ISNUMBER(C199),IF(BT199="OK",IF(AND(C199&lt;=OFFSET($C$4,0,BR199), C199 &gt; OFFSET($C$4,0, BR199 - 1)),"OK","Fault"),"Fault"),"x")</f>
        <v>x</v>
      </c>
      <c r="BT199" s="278" t="str">
        <f>IF(ISNUMBER(C199),IF(MAX(D199:BK199)&lt;&gt;BO199,"EV&lt;&gt; PV","OK"), "x")</f>
        <v>x</v>
      </c>
    </row>
    <row r="200" spans="1:72" ht="13.5" thickBot="1" x14ac:dyDescent="0.25">
      <c r="A200" s="100" t="str">
        <f>'Task PV @ PT'!A200</f>
        <v>Task Identifier</v>
      </c>
      <c r="B200" s="128" t="s">
        <v>7</v>
      </c>
      <c r="C200" s="133" t="s">
        <v>7</v>
      </c>
      <c r="D200" s="366" t="s">
        <v>7</v>
      </c>
      <c r="E200" s="366" t="s">
        <v>7</v>
      </c>
      <c r="F200" s="366" t="s">
        <v>7</v>
      </c>
      <c r="G200" s="366" t="s">
        <v>7</v>
      </c>
      <c r="H200" s="366" t="s">
        <v>7</v>
      </c>
      <c r="I200" s="366" t="s">
        <v>7</v>
      </c>
      <c r="J200" s="366" t="s">
        <v>7</v>
      </c>
      <c r="K200" s="366" t="s">
        <v>7</v>
      </c>
      <c r="L200" s="366" t="s">
        <v>7</v>
      </c>
      <c r="M200" s="366" t="s">
        <v>7</v>
      </c>
      <c r="N200" s="366" t="s">
        <v>7</v>
      </c>
      <c r="O200" s="366" t="s">
        <v>7</v>
      </c>
      <c r="P200" s="366" t="s">
        <v>7</v>
      </c>
      <c r="Q200" s="366" t="s">
        <v>7</v>
      </c>
      <c r="R200" s="366" t="s">
        <v>7</v>
      </c>
      <c r="S200" s="366" t="s">
        <v>7</v>
      </c>
      <c r="T200" s="366" t="s">
        <v>7</v>
      </c>
      <c r="U200" s="366" t="s">
        <v>7</v>
      </c>
      <c r="V200" s="366" t="s">
        <v>7</v>
      </c>
      <c r="W200" s="366" t="s">
        <v>7</v>
      </c>
      <c r="X200" s="366" t="s">
        <v>7</v>
      </c>
      <c r="Y200" s="366" t="s">
        <v>7</v>
      </c>
      <c r="Z200" s="366" t="s">
        <v>7</v>
      </c>
      <c r="AA200" s="366" t="s">
        <v>7</v>
      </c>
      <c r="AB200" s="366" t="s">
        <v>7</v>
      </c>
      <c r="AC200" s="366" t="s">
        <v>7</v>
      </c>
      <c r="AD200" s="366" t="s">
        <v>7</v>
      </c>
      <c r="AE200" s="366" t="s">
        <v>7</v>
      </c>
      <c r="AF200" s="366" t="s">
        <v>7</v>
      </c>
      <c r="AG200" s="366" t="s">
        <v>7</v>
      </c>
      <c r="AH200" s="366" t="s">
        <v>7</v>
      </c>
      <c r="AI200" s="366" t="s">
        <v>7</v>
      </c>
      <c r="AJ200" s="366" t="s">
        <v>7</v>
      </c>
      <c r="AK200" s="366" t="s">
        <v>7</v>
      </c>
      <c r="AL200" s="366" t="s">
        <v>7</v>
      </c>
      <c r="AM200" s="366" t="s">
        <v>7</v>
      </c>
      <c r="AN200" s="366" t="s">
        <v>7</v>
      </c>
      <c r="AO200" s="366" t="s">
        <v>7</v>
      </c>
      <c r="AP200" s="366" t="s">
        <v>7</v>
      </c>
      <c r="AQ200" s="366" t="s">
        <v>7</v>
      </c>
      <c r="AR200" s="366" t="s">
        <v>7</v>
      </c>
      <c r="AS200" s="366" t="s">
        <v>7</v>
      </c>
      <c r="AT200" s="366" t="s">
        <v>7</v>
      </c>
      <c r="AU200" s="366" t="s">
        <v>7</v>
      </c>
      <c r="AV200" s="366" t="s">
        <v>7</v>
      </c>
      <c r="AW200" s="366" t="s">
        <v>7</v>
      </c>
      <c r="AX200" s="366" t="s">
        <v>7</v>
      </c>
      <c r="AY200" s="366" t="s">
        <v>7</v>
      </c>
      <c r="AZ200" s="366" t="s">
        <v>7</v>
      </c>
      <c r="BA200" s="366" t="s">
        <v>7</v>
      </c>
      <c r="BB200" s="366" t="s">
        <v>7</v>
      </c>
      <c r="BC200" s="366" t="s">
        <v>7</v>
      </c>
      <c r="BD200" s="366" t="s">
        <v>7</v>
      </c>
      <c r="BE200" s="366" t="s">
        <v>7</v>
      </c>
      <c r="BF200" s="366" t="s">
        <v>7</v>
      </c>
      <c r="BG200" s="366" t="s">
        <v>7</v>
      </c>
      <c r="BH200" s="366" t="s">
        <v>7</v>
      </c>
      <c r="BI200" s="366" t="s">
        <v>7</v>
      </c>
      <c r="BJ200" s="366" t="s">
        <v>7</v>
      </c>
      <c r="BK200" s="91" t="s">
        <v>7</v>
      </c>
      <c r="BL200" s="121">
        <f xml:space="preserve"> BL199 + 1</f>
        <v>195</v>
      </c>
      <c r="BM200" s="208" t="str">
        <f ca="1">OFFSET($D$5,BL200,$BM$3 - 1)</f>
        <v>x</v>
      </c>
      <c r="BO200" s="282" t="str">
        <f>'Task PV @ PT'!D200</f>
        <v>x</v>
      </c>
      <c r="BP200" s="282" t="str">
        <f>IF(COUNT(D200:BK200) = 0, "x",1 + COUNTIF(D200:BK200,"= 0"))</f>
        <v>x</v>
      </c>
      <c r="BQ200" s="283" t="str">
        <f ca="1">IF(ISNUMBER(B200),IF(B200 &lt; OFFSET($C$4, 0,BP200),"OK","Fault"), "x")</f>
        <v>x</v>
      </c>
      <c r="BR200" s="278" t="str">
        <f t="shared" si="23"/>
        <v>x</v>
      </c>
      <c r="BS200" s="278" t="str">
        <f ca="1">IF(ISNUMBER(C200),IF(BT200="OK",IF(AND(C200&lt;=OFFSET($C$4,0,BR200), C200 &gt; OFFSET($C$4,0, BR200 - 1)),"OK","Fault"),"Fault"),"x")</f>
        <v>x</v>
      </c>
      <c r="BT200" s="278" t="str">
        <f>IF(ISNUMBER(C200),IF(MAX(D200:BK200)&lt;&gt;BO200,"EV&lt;&gt; PV","OK"), "x")</f>
        <v>x</v>
      </c>
    </row>
    <row r="201" spans="1:72" x14ac:dyDescent="0.2">
      <c r="B201" s="128" t="s">
        <v>7</v>
      </c>
      <c r="C201" s="133" t="s">
        <v>7</v>
      </c>
      <c r="D201" s="366" t="s">
        <v>7</v>
      </c>
      <c r="E201" s="366" t="s">
        <v>7</v>
      </c>
      <c r="F201" s="366" t="s">
        <v>7</v>
      </c>
      <c r="G201" s="366" t="s">
        <v>7</v>
      </c>
      <c r="H201" s="366" t="s">
        <v>7</v>
      </c>
      <c r="I201" s="366" t="s">
        <v>7</v>
      </c>
      <c r="J201" s="366" t="s">
        <v>7</v>
      </c>
      <c r="K201" s="366" t="s">
        <v>7</v>
      </c>
      <c r="L201" s="366" t="s">
        <v>7</v>
      </c>
      <c r="M201" s="366" t="s">
        <v>7</v>
      </c>
      <c r="N201" s="366" t="s">
        <v>7</v>
      </c>
      <c r="O201" s="366" t="s">
        <v>7</v>
      </c>
      <c r="P201" s="366" t="s">
        <v>7</v>
      </c>
      <c r="Q201" s="366" t="s">
        <v>7</v>
      </c>
      <c r="R201" s="366" t="s">
        <v>7</v>
      </c>
      <c r="S201" s="366" t="s">
        <v>7</v>
      </c>
      <c r="T201" s="366" t="s">
        <v>7</v>
      </c>
      <c r="U201" s="366" t="s">
        <v>7</v>
      </c>
      <c r="V201" s="366" t="s">
        <v>7</v>
      </c>
      <c r="W201" s="366" t="s">
        <v>7</v>
      </c>
      <c r="X201" s="366" t="s">
        <v>7</v>
      </c>
      <c r="Y201" s="366" t="s">
        <v>7</v>
      </c>
      <c r="Z201" s="366" t="s">
        <v>7</v>
      </c>
      <c r="AA201" s="366" t="s">
        <v>7</v>
      </c>
      <c r="AB201" s="366" t="s">
        <v>7</v>
      </c>
      <c r="AC201" s="366" t="s">
        <v>7</v>
      </c>
      <c r="AD201" s="366" t="s">
        <v>7</v>
      </c>
      <c r="AE201" s="366" t="s">
        <v>7</v>
      </c>
      <c r="AF201" s="366" t="s">
        <v>7</v>
      </c>
      <c r="AG201" s="366" t="s">
        <v>7</v>
      </c>
      <c r="AH201" s="366" t="s">
        <v>7</v>
      </c>
      <c r="AI201" s="366" t="s">
        <v>7</v>
      </c>
      <c r="AJ201" s="366" t="s">
        <v>7</v>
      </c>
      <c r="AK201" s="366" t="s">
        <v>7</v>
      </c>
      <c r="AL201" s="366" t="s">
        <v>7</v>
      </c>
      <c r="AM201" s="366" t="s">
        <v>7</v>
      </c>
      <c r="AN201" s="366" t="s">
        <v>7</v>
      </c>
      <c r="AO201" s="366" t="s">
        <v>7</v>
      </c>
      <c r="AP201" s="366" t="s">
        <v>7</v>
      </c>
      <c r="AQ201" s="366" t="s">
        <v>7</v>
      </c>
      <c r="AR201" s="366" t="s">
        <v>7</v>
      </c>
      <c r="AS201" s="366" t="s">
        <v>7</v>
      </c>
      <c r="AT201" s="366" t="s">
        <v>7</v>
      </c>
      <c r="AU201" s="366" t="s">
        <v>7</v>
      </c>
      <c r="AV201" s="366" t="s">
        <v>7</v>
      </c>
      <c r="AW201" s="366" t="s">
        <v>7</v>
      </c>
      <c r="AX201" s="366" t="s">
        <v>7</v>
      </c>
      <c r="AY201" s="366" t="s">
        <v>7</v>
      </c>
      <c r="AZ201" s="366" t="s">
        <v>7</v>
      </c>
      <c r="BA201" s="366" t="s">
        <v>7</v>
      </c>
      <c r="BB201" s="366" t="s">
        <v>7</v>
      </c>
      <c r="BC201" s="366" t="s">
        <v>7</v>
      </c>
      <c r="BD201" s="366" t="s">
        <v>7</v>
      </c>
      <c r="BE201" s="366" t="s">
        <v>7</v>
      </c>
      <c r="BF201" s="366" t="s">
        <v>7</v>
      </c>
      <c r="BG201" s="366" t="s">
        <v>7</v>
      </c>
      <c r="BH201" s="366" t="s">
        <v>7</v>
      </c>
      <c r="BI201" s="366" t="s">
        <v>7</v>
      </c>
      <c r="BJ201" s="366" t="s">
        <v>7</v>
      </c>
      <c r="BK201" s="91" t="s">
        <v>7</v>
      </c>
      <c r="BL201" s="121">
        <f xml:space="preserve"> BL200 + 1</f>
        <v>196</v>
      </c>
      <c r="BM201" s="208" t="str">
        <f ca="1">OFFSET($D$5,BL201,$BM$3 - 1)</f>
        <v>x</v>
      </c>
      <c r="BO201" s="282" t="str">
        <f>'Task PV @ PT'!D201</f>
        <v>x</v>
      </c>
      <c r="BP201" s="282" t="str">
        <f>IF(COUNT(D201:BK201) = 0, "x",1 + COUNTIF(D201:BK201,"= 0"))</f>
        <v>x</v>
      </c>
      <c r="BQ201" s="283" t="str">
        <f ca="1">IF(ISNUMBER(B201),IF(B201 &lt; OFFSET($C$4, 0,BP201),"OK","Fault"), "x")</f>
        <v>x</v>
      </c>
      <c r="BR201" s="278" t="str">
        <f t="shared" si="23"/>
        <v>x</v>
      </c>
      <c r="BS201" s="278" t="str">
        <f ca="1">IF(ISNUMBER(C201),IF(BT201="OK",IF(AND(C201&lt;=OFFSET($C$4,0,BR201), C201 &gt; OFFSET($C$4,0, BR201 - 1)),"OK","Fault"),"Fault"),"x")</f>
        <v>x</v>
      </c>
      <c r="BT201" s="278" t="str">
        <f>IF(ISNUMBER(C201),IF(MAX(D201:BK201)&lt;&gt;BO201,"EV&lt;&gt; PV","OK"), "x")</f>
        <v>x</v>
      </c>
    </row>
    <row r="202" spans="1:72" ht="13.5" thickBot="1" x14ac:dyDescent="0.25">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91"/>
      <c r="BE202" s="91"/>
      <c r="BF202" s="91"/>
      <c r="BG202" s="91"/>
      <c r="BH202" s="91"/>
      <c r="BI202" s="91"/>
      <c r="BJ202" s="91"/>
      <c r="BK202" s="91"/>
    </row>
    <row r="203" spans="1:72" ht="16.5" thickBot="1" x14ac:dyDescent="0.3">
      <c r="B203" s="185" t="s">
        <v>141</v>
      </c>
      <c r="C203" s="190"/>
      <c r="D203" s="369" t="str">
        <f ca="1">IF(COUNT(D$5:D$200)&gt;0,IF(SUM(D$5:D$200)=0,IF(OR($B$4='Data &amp; P-Factor'!$E$11,'Task PV @ PT'!$BX$3=$B$4),0,"x"),SUM(D$5:D$200)),"")</f>
        <v>x</v>
      </c>
      <c r="E203" s="369">
        <f>IF(COUNT(E$5:E$200)&gt;0,IF(SUM(E$5:E$200)=0,IF(OR($B$4='Data &amp; P-Factor'!$E$11,'Task PV @ PT'!$BX$3=$B$4),0,"x"),SUM(E$5:E$200)),"")</f>
        <v>5</v>
      </c>
      <c r="F203" s="369">
        <f>IF(COUNT(F$5:F$200)&gt;0,IF(SUM(F$5:F$200)=0,IF(OR($B$4='Data &amp; P-Factor'!$E$11,'Task PV @ PT'!$BX$3=$B$4),0,"x"),SUM(F$5:F$200)),"")</f>
        <v>25</v>
      </c>
      <c r="G203" s="369">
        <f>IF(COUNT(G$5:G$200)&gt;0,IF(SUM(G$5:G$200)=0,IF(OR($B$4='Data &amp; P-Factor'!$E$11,'Task PV @ PT'!$BX$3=$B$4),0,"x"),SUM(G$5:G$200)),"")</f>
        <v>66</v>
      </c>
      <c r="H203" s="369">
        <f>IF(COUNT(H$5:H$200)&gt;0,IF(SUM(H$5:H$200)=0,IF(OR($B$4='Data &amp; P-Factor'!$E$11,'Task PV @ PT'!$BX$3=$B$4),0,"x"),SUM(H$5:H$200)),"")</f>
        <v>93</v>
      </c>
      <c r="I203" s="369">
        <f>IF(COUNT(I$5:I$200)&gt;0,IF(SUM(I$5:I$200)=0,IF(OR($B$4='Data &amp; P-Factor'!$E$11,'Task PV @ PT'!$BX$3=$B$4),0,"x"),SUM(I$5:I$200)),"")</f>
        <v>113</v>
      </c>
      <c r="J203" s="369">
        <f>IF(COUNT(J$5:J$200)&gt;0,IF(SUM(J$5:J$200)=0,IF(OR($B$4='Data &amp; P-Factor'!$E$11,'Task PV @ PT'!$BX$3=$B$4),0,"x"),SUM(J$5:J$200)),"")</f>
        <v>133</v>
      </c>
      <c r="K203" s="369">
        <f>IF(COUNT(K$5:K$200)&gt;0,IF(SUM(K$5:K$200)=0,IF(OR($B$4='Data &amp; P-Factor'!$E$11,'Task PV @ PT'!$BX$3=$B$4),0,"x"),SUM(K$5:K$200)),"")</f>
        <v>144</v>
      </c>
      <c r="L203" s="369">
        <f>IF(COUNT(L$5:L$200)&gt;0,IF(SUM(L$5:L$200)=0,IF(OR($B$4='Data &amp; P-Factor'!$E$11,'Task PV @ PT'!$BX$3=$B$4),0,"x"),SUM(L$5:L$200)),"")</f>
        <v>158</v>
      </c>
      <c r="M203" s="369">
        <f>IF(COUNT(M$5:M$200)&gt;0,IF(SUM(M$5:M$200)=0,IF(OR($B$4='Data &amp; P-Factor'!$E$11,'Task PV @ PT'!$BX$3=$B$4),0,"x"),SUM(M$5:M$200)),"")</f>
        <v>172</v>
      </c>
      <c r="N203" s="369">
        <f>IF(COUNT(N$5:N$200)&gt;0,IF(SUM(N$5:N$200)=0,IF(OR($B$4='Data &amp; P-Factor'!$E$11,'Task PV @ PT'!$BX$3=$B$4),0,"x"),SUM(N$5:N$200)),"")</f>
        <v>183</v>
      </c>
      <c r="O203" s="369">
        <f>IF(COUNT(O$5:O$200)&gt;0,IF(SUM(O$5:O$200)=0,IF(OR($B$4='Data &amp; P-Factor'!$E$11,'Task PV @ PT'!$BX$3=$B$4),0,"x"),SUM(O$5:O$200)),"")</f>
        <v>185</v>
      </c>
      <c r="P203" s="369" t="str">
        <f>IF(COUNT(P$5:P$200)&gt;0,IF(SUM(P$5:P$200)=0,IF(OR($B$4='Data &amp; P-Factor'!$E$11,'Task PV @ PT'!$BX$3=$B$4),0,"x"),SUM(P$5:P$200)),"")</f>
        <v/>
      </c>
      <c r="Q203" s="369" t="str">
        <f>IF(COUNT(Q$5:Q$200)&gt;0,IF(SUM(Q$5:Q$200)=0,IF(OR($B$4='Data &amp; P-Factor'!$E$11,'Task PV @ PT'!$BX$3=$B$4),0,"x"),SUM(Q$5:Q$200)),"")</f>
        <v/>
      </c>
      <c r="R203" s="369" t="str">
        <f>IF(COUNT(R$5:R$200)&gt;0,IF(SUM(R$5:R$200)=0,IF(OR($B$4='Data &amp; P-Factor'!$E$11,'Task PV @ PT'!$BX$3=$B$4),0,"x"),SUM(R$5:R$200)),"")</f>
        <v/>
      </c>
      <c r="S203" s="369" t="str">
        <f>IF(COUNT(S$5:S$200)&gt;0,IF(SUM(S$5:S$200)=0,IF(OR($B$4='Data &amp; P-Factor'!$E$11,'Task PV @ PT'!$BX$3=$B$4),0,"x"),SUM(S$5:S$200)),"")</f>
        <v/>
      </c>
      <c r="T203" s="369" t="str">
        <f>IF(COUNT(T$5:T$200)&gt;0,IF(SUM(T$5:T$200)=0,IF(OR($B$4='Data &amp; P-Factor'!$E$11,'Task PV @ PT'!$BX$3=$B$4),0,"x"),SUM(T$5:T$200)),"")</f>
        <v/>
      </c>
      <c r="U203" s="369" t="str">
        <f>IF(COUNT(U$5:U$200)&gt;0,IF(SUM(U$5:U$200)=0,IF(OR($B$4='Data &amp; P-Factor'!$E$11,'Task PV @ PT'!$BX$3=$B$4),0,"x"),SUM(U$5:U$200)),"")</f>
        <v/>
      </c>
      <c r="V203" s="369" t="str">
        <f>IF(COUNT(V$5:V$200)&gt;0,IF(SUM(V$5:V$200)=0,IF(OR($B$4='Data &amp; P-Factor'!$E$11,'Task PV @ PT'!$BX$3=$B$4),0,"x"),SUM(V$5:V$200)),"")</f>
        <v/>
      </c>
      <c r="W203" s="369" t="str">
        <f>IF(COUNT(W$5:W$200)&gt;0,IF(SUM(W$5:W$200)=0,IF(OR($B$4='Data &amp; P-Factor'!$E$11,'Task PV @ PT'!$BX$3=$B$4),0,"x"),SUM(W$5:W$200)),"")</f>
        <v/>
      </c>
      <c r="X203" s="369" t="str">
        <f>IF(COUNT(X$5:X$200)&gt;0,IF(SUM(X$5:X$200)=0,IF(OR($B$4='Data &amp; P-Factor'!$E$11,'Task PV @ PT'!$BX$3=$B$4),0,"x"),SUM(X$5:X$200)),"")</f>
        <v/>
      </c>
      <c r="Y203" s="369" t="str">
        <f>IF(COUNT(Y$5:Y$200)&gt;0,IF(SUM(Y$5:Y$200)=0,IF(OR($B$4='Data &amp; P-Factor'!$E$11,'Task PV @ PT'!$BX$3=$B$4),0,"x"),SUM(Y$5:Y$200)),"")</f>
        <v/>
      </c>
      <c r="Z203" s="369" t="str">
        <f>IF(COUNT(Z$5:Z$200)&gt;0,IF(SUM(Z$5:Z$200)=0,IF(OR($B$4='Data &amp; P-Factor'!$E$11,'Task PV @ PT'!$BX$3=$B$4),0,"x"),SUM(Z$5:Z$200)),"")</f>
        <v/>
      </c>
      <c r="AA203" s="369" t="str">
        <f>IF(COUNT(AA$5:AA$200)&gt;0,IF(SUM(AA$5:AA$200)=0,IF(OR($B$4='Data &amp; P-Factor'!$E$11,'Task PV @ PT'!$BX$3=$B$4),0,"x"),SUM(AA$5:AA$200)),"")</f>
        <v/>
      </c>
      <c r="AB203" s="369" t="str">
        <f>IF(COUNT(AB$5:AB$200)&gt;0,IF(SUM(AB$5:AB$200)=0,IF(OR($B$4='Data &amp; P-Factor'!$E$11,'Task PV @ PT'!$BX$3=$B$4),0,"x"),SUM(AB$5:AB$200)),"")</f>
        <v/>
      </c>
      <c r="AC203" s="369" t="str">
        <f>IF(COUNT(AC$5:AC$200)&gt;0,IF(SUM(AC$5:AC$200)=0,IF(OR($B$4='Data &amp; P-Factor'!$E$11,'Task PV @ PT'!$BX$3=$B$4),0,"x"),SUM(AC$5:AC$200)),"")</f>
        <v/>
      </c>
      <c r="AD203" s="369" t="str">
        <f>IF(COUNT(AD$5:AD$200)&gt;0,IF(SUM(AD$5:AD$200)=0,IF(OR($B$4='Data &amp; P-Factor'!$E$11,'Task PV @ PT'!$BX$3=$B$4),0,"x"),SUM(AD$5:AD$200)),"")</f>
        <v/>
      </c>
      <c r="AE203" s="369" t="str">
        <f>IF(COUNT(AE$5:AE$200)&gt;0,IF(SUM(AE$5:AE$200)=0,IF(OR($B$4='Data &amp; P-Factor'!$E$11,'Task PV @ PT'!$BX$3=$B$4),0,"x"),SUM(AE$5:AE$200)),"")</f>
        <v/>
      </c>
      <c r="AF203" s="369" t="str">
        <f>IF(COUNT(AF$5:AF$200)&gt;0,IF(SUM(AF$5:AF$200)=0,IF(OR($B$4='Data &amp; P-Factor'!$E$11,'Task PV @ PT'!$BX$3=$B$4),0,"x"),SUM(AF$5:AF$200)),"")</f>
        <v/>
      </c>
      <c r="AG203" s="369" t="str">
        <f>IF(COUNT(AG$5:AG$200)&gt;0,IF(SUM(AG$5:AG$200)=0,IF(OR($B$4='Data &amp; P-Factor'!$E$11,'Task PV @ PT'!$BX$3=$B$4),0,"x"),SUM(AG$5:AG$200)),"")</f>
        <v/>
      </c>
      <c r="AH203" s="369" t="str">
        <f>IF(COUNT(AH$5:AH$200)&gt;0,IF(SUM(AH$5:AH$200)=0,IF(OR($B$4='Data &amp; P-Factor'!$E$11,'Task PV @ PT'!$BX$3=$B$4),0,"x"),SUM(AH$5:AH$200)),"")</f>
        <v/>
      </c>
      <c r="AI203" s="369" t="str">
        <f>IF(COUNT(AI$5:AI$200)&gt;0,IF(SUM(AI$5:AI$200)=0,IF(OR($B$4='Data &amp; P-Factor'!$E$11,'Task PV @ PT'!$BX$3=$B$4),0,"x"),SUM(AI$5:AI$200)),"")</f>
        <v/>
      </c>
      <c r="AJ203" s="369" t="str">
        <f>IF(COUNT(AJ$5:AJ$200)&gt;0,IF(SUM(AJ$5:AJ$200)=0,IF(OR($B$4='Data &amp; P-Factor'!$E$11,'Task PV @ PT'!$BX$3=$B$4),0,"x"),SUM(AJ$5:AJ$200)),"")</f>
        <v/>
      </c>
      <c r="AK203" s="369" t="str">
        <f>IF(COUNT(AK$5:AK$200)&gt;0,IF(SUM(AK$5:AK$200)=0,IF(OR($B$4='Data &amp; P-Factor'!$E$11,'Task PV @ PT'!$BX$3=$B$4),0,"x"),SUM(AK$5:AK$200)),"")</f>
        <v/>
      </c>
      <c r="AL203" s="369" t="str">
        <f>IF(COUNT(AL$5:AL$200)&gt;0,IF(SUM(AL$5:AL$200)=0,IF(OR($B$4='Data &amp; P-Factor'!$E$11,'Task PV @ PT'!$BX$3=$B$4),0,"x"),SUM(AL$5:AL$200)),"")</f>
        <v/>
      </c>
      <c r="AM203" s="369" t="str">
        <f>IF(COUNT(AM$5:AM$200)&gt;0,IF(SUM(AM$5:AM$200)=0,IF(OR($B$4='Data &amp; P-Factor'!$E$11,'Task PV @ PT'!$BX$3=$B$4),0,"x"),SUM(AM$5:AM$200)),"")</f>
        <v/>
      </c>
      <c r="AN203" s="369" t="str">
        <f>IF(COUNT(AN$5:AN$200)&gt;0,IF(SUM(AN$5:AN$200)=0,IF(OR($B$4='Data &amp; P-Factor'!$E$11,'Task PV @ PT'!$BX$3=$B$4),0,"x"),SUM(AN$5:AN$200)),"")</f>
        <v/>
      </c>
      <c r="AO203" s="369" t="str">
        <f>IF(COUNT(AO$5:AO$200)&gt;0,IF(SUM(AO$5:AO$200)=0,IF(OR($B$4='Data &amp; P-Factor'!$E$11,'Task PV @ PT'!$BX$3=$B$4),0,"x"),SUM(AO$5:AO$200)),"")</f>
        <v/>
      </c>
      <c r="AP203" s="369" t="str">
        <f>IF(COUNT(AP$5:AP$200)&gt;0,IF(SUM(AP$5:AP$200)=0,IF(OR($B$4='Data &amp; P-Factor'!$E$11,'Task PV @ PT'!$BX$3=$B$4),0,"x"),SUM(AP$5:AP$200)),"")</f>
        <v/>
      </c>
      <c r="AQ203" s="369" t="str">
        <f>IF(COUNT(AQ$5:AQ$200)&gt;0,IF(SUM(AQ$5:AQ$200)=0,IF(OR($B$4='Data &amp; P-Factor'!$E$11,'Task PV @ PT'!$BX$3=$B$4),0,"x"),SUM(AQ$5:AQ$200)),"")</f>
        <v/>
      </c>
      <c r="AR203" s="369" t="str">
        <f>IF(COUNT(AR$5:AR$200)&gt;0,IF(SUM(AR$5:AR$200)=0,IF(OR($B$4='Data &amp; P-Factor'!$E$11,'Task PV @ PT'!$BX$3=$B$4),0,"x"),SUM(AR$5:AR$200)),"")</f>
        <v/>
      </c>
      <c r="AS203" s="369" t="str">
        <f>IF(COUNT(AS$5:AS$200)&gt;0,IF(SUM(AS$5:AS$200)=0,IF(OR($B$4='Data &amp; P-Factor'!$E$11,'Task PV @ PT'!$BX$3=$B$4),0,"x"),SUM(AS$5:AS$200)),"")</f>
        <v/>
      </c>
      <c r="AT203" s="369" t="str">
        <f>IF(COUNT(AT$5:AT$200)&gt;0,IF(SUM(AT$5:AT$200)=0,IF(OR($B$4='Data &amp; P-Factor'!$E$11,'Task PV @ PT'!$BX$3=$B$4),0,"x"),SUM(AT$5:AT$200)),"")</f>
        <v/>
      </c>
      <c r="AU203" s="369" t="str">
        <f>IF(COUNT(AU$5:AU$200)&gt;0,IF(SUM(AU$5:AU$200)=0,IF(OR($B$4='Data &amp; P-Factor'!$E$11,'Task PV @ PT'!$BX$3=$B$4),0,"x"),SUM(AU$5:AU$200)),"")</f>
        <v/>
      </c>
      <c r="AV203" s="369" t="str">
        <f>IF(COUNT(AV$5:AV$200)&gt;0,IF(SUM(AV$5:AV$200)=0,IF(OR($B$4='Data &amp; P-Factor'!$E$11,'Task PV @ PT'!$BX$3=$B$4),0,"x"),SUM(AV$5:AV$200)),"")</f>
        <v/>
      </c>
      <c r="AW203" s="369" t="str">
        <f>IF(COUNT(AW$5:AW$200)&gt;0,IF(SUM(AW$5:AW$200)=0,IF(OR($B$4='Data &amp; P-Factor'!$E$11,'Task PV @ PT'!$BX$3=$B$4),0,"x"),SUM(AW$5:AW$200)),"")</f>
        <v/>
      </c>
      <c r="AX203" s="369" t="str">
        <f>IF(COUNT(AX$5:AX$200)&gt;0,IF(SUM(AX$5:AX$200)=0,IF(OR($B$4='Data &amp; P-Factor'!$E$11,'Task PV @ PT'!$BX$3=$B$4),0,"x"),SUM(AX$5:AX$200)),"")</f>
        <v/>
      </c>
      <c r="AY203" s="369" t="str">
        <f>IF(COUNT(AY$5:AY$200)&gt;0,IF(SUM(AY$5:AY$200)=0,IF(OR($B$4='Data &amp; P-Factor'!$E$11,'Task PV @ PT'!$BX$3=$B$4),0,"x"),SUM(AY$5:AY$200)),"")</f>
        <v/>
      </c>
      <c r="AZ203" s="369" t="str">
        <f>IF(COUNT(AZ$5:AZ$200)&gt;0,IF(SUM(AZ$5:AZ$200)=0,IF(OR($B$4='Data &amp; P-Factor'!$E$11,'Task PV @ PT'!$BX$3=$B$4),0,"x"),SUM(AZ$5:AZ$200)),"")</f>
        <v/>
      </c>
      <c r="BA203" s="369" t="str">
        <f>IF(COUNT(BA$5:BA$200)&gt;0,IF(SUM(BA$5:BA$200)=0,IF(OR($B$4='Data &amp; P-Factor'!$E$11,'Task PV @ PT'!$BX$3=$B$4),0,"x"),SUM(BA$5:BA$200)),"")</f>
        <v/>
      </c>
      <c r="BB203" s="369" t="str">
        <f>IF(COUNT(BB$5:BB$200)&gt;0,IF(SUM(BB$5:BB$200)=0,IF(OR($B$4='Data &amp; P-Factor'!$E$11,'Task PV @ PT'!$BX$3=$B$4),0,"x"),SUM(BB$5:BB$200)),"")</f>
        <v/>
      </c>
      <c r="BC203" s="369" t="str">
        <f>IF(COUNT(BC$5:BC$200)&gt;0,IF(SUM(BC$5:BC$200)=0,IF(OR($B$4='Data &amp; P-Factor'!$E$11,'Task PV @ PT'!$BX$3=$B$4),0,"x"),SUM(BC$5:BC$200)),"")</f>
        <v/>
      </c>
      <c r="BD203" s="369" t="str">
        <f>IF(COUNT(BD$5:BD$200)&gt;0,IF(SUM(BD$5:BD$200)=0,IF(OR($B$4='Data &amp; P-Factor'!$E$11,'Task PV @ PT'!$BX$3=$B$4),0,"x"),SUM(BD$5:BD$200)),"")</f>
        <v/>
      </c>
      <c r="BE203" s="369" t="str">
        <f>IF(COUNT(BE$5:BE$200)&gt;0,IF(SUM(BE$5:BE$200)=0,IF(OR($B$4='Data &amp; P-Factor'!$E$11,'Task PV @ PT'!$BX$3=$B$4),0,"x"),SUM(BE$5:BE$200)),"")</f>
        <v/>
      </c>
      <c r="BF203" s="369" t="str">
        <f>IF(COUNT(BF$5:BF$200)&gt;0,IF(SUM(BF$5:BF$200)=0,IF(OR($B$4='Data &amp; P-Factor'!$E$11,'Task PV @ PT'!$BX$3=$B$4),0,"x"),SUM(BF$5:BF$200)),"")</f>
        <v/>
      </c>
      <c r="BG203" s="369" t="str">
        <f>IF(COUNT(BG$5:BG$200)&gt;0,IF(SUM(BG$5:BG$200)=0,IF(OR($B$4='Data &amp; P-Factor'!$E$11,'Task PV @ PT'!$BX$3=$B$4),0,"x"),SUM(BG$5:BG$200)),"")</f>
        <v/>
      </c>
      <c r="BH203" s="369" t="str">
        <f>IF(COUNT(BH$5:BH$200)&gt;0,IF(SUM(BH$5:BH$200)=0,IF(OR($B$4='Data &amp; P-Factor'!$E$11,'Task PV @ PT'!$BX$3=$B$4),0,"x"),SUM(BH$5:BH$200)),"")</f>
        <v/>
      </c>
      <c r="BI203" s="369" t="str">
        <f>IF(COUNT(BI$5:BI$200)&gt;0,IF(SUM(BI$5:BI$200)=0,IF(OR($B$4='Data &amp; P-Factor'!$E$11,'Task PV @ PT'!$BX$3=$B$4),0,"x"),SUM(BI$5:BI$200)),"")</f>
        <v/>
      </c>
      <c r="BJ203" s="369" t="str">
        <f>IF(COUNT(BJ$5:BJ$200)&gt;0,IF(SUM(BJ$5:BJ$200)=0,IF(OR($B$4='Data &amp; P-Factor'!$E$11,'Task PV @ PT'!$BX$3=$B$4),0,"x"),SUM(BJ$5:BJ$200)),"")</f>
        <v/>
      </c>
      <c r="BK203" s="369" t="str">
        <f>IF(COUNT(BK$5:BK$200)&gt;0,IF(SUM(BK$5:BK$200)=0,IF(OR($B$4='Data &amp; P-Factor'!$E$11,'Task PV @ PT'!$BX$3=$B$4),0,"x"),SUM(BK$5:BK$200)),"")</f>
        <v/>
      </c>
      <c r="BO203" s="284" t="s">
        <v>214</v>
      </c>
      <c r="BP203" s="285"/>
      <c r="BQ203" s="286">
        <f ca="1">COUNTIF(BQ5:BQ201,"Fault")</f>
        <v>0</v>
      </c>
      <c r="BR203" s="287"/>
      <c r="BS203" s="286">
        <f ca="1">COUNTIF(BS5:BS201,"Fault")</f>
        <v>0</v>
      </c>
      <c r="BT203" s="288"/>
    </row>
    <row r="204" spans="1:72" x14ac:dyDescent="0.2">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row>
    <row r="205" spans="1:72" ht="15.75" x14ac:dyDescent="0.25">
      <c r="B205" s="191" t="s">
        <v>142</v>
      </c>
      <c r="C205" s="370">
        <f>'Task PV @ PT'!$D$4</f>
        <v>185</v>
      </c>
      <c r="D205" s="371">
        <f>'Task PV @ PT'!E203</f>
        <v>5</v>
      </c>
      <c r="E205" s="371">
        <f>'Task PV @ PT'!F203</f>
        <v>10</v>
      </c>
      <c r="F205" s="371">
        <f>'Task PV @ PT'!G203</f>
        <v>45</v>
      </c>
      <c r="G205" s="371">
        <f>'Task PV @ PT'!H203</f>
        <v>75</v>
      </c>
      <c r="H205" s="371">
        <f>'Task PV @ PT'!I203</f>
        <v>115</v>
      </c>
      <c r="I205" s="371">
        <f>'Task PV @ PT'!J203</f>
        <v>140</v>
      </c>
      <c r="J205" s="371">
        <f>'Task PV @ PT'!K203</f>
        <v>160</v>
      </c>
      <c r="K205" s="371">
        <f>'Task PV @ PT'!L203</f>
        <v>170</v>
      </c>
      <c r="L205" s="371">
        <f>'Task PV @ PT'!M203</f>
        <v>180</v>
      </c>
      <c r="M205" s="371">
        <f>'Task PV @ PT'!N203</f>
        <v>185</v>
      </c>
      <c r="N205" s="371" t="str">
        <f>'Task PV @ PT'!O203</f>
        <v/>
      </c>
      <c r="O205" s="371" t="str">
        <f>'Task PV @ PT'!P203</f>
        <v/>
      </c>
      <c r="P205" s="371" t="str">
        <f>'Task PV @ PT'!Q203</f>
        <v/>
      </c>
      <c r="Q205" s="371" t="str">
        <f>'Task PV @ PT'!R203</f>
        <v/>
      </c>
      <c r="R205" s="371" t="str">
        <f>'Task PV @ PT'!S203</f>
        <v/>
      </c>
      <c r="S205" s="371" t="str">
        <f>'Task PV @ PT'!T203</f>
        <v/>
      </c>
      <c r="T205" s="371" t="str">
        <f>'Task PV @ PT'!U203</f>
        <v/>
      </c>
      <c r="U205" s="371" t="str">
        <f>'Task PV @ PT'!V203</f>
        <v/>
      </c>
      <c r="V205" s="371" t="str">
        <f>'Task PV @ PT'!W203</f>
        <v/>
      </c>
      <c r="W205" s="371" t="str">
        <f>'Task PV @ PT'!X203</f>
        <v/>
      </c>
      <c r="X205" s="371" t="str">
        <f>'Task PV @ PT'!Y203</f>
        <v/>
      </c>
      <c r="Y205" s="371" t="str">
        <f>'Task PV @ PT'!Z203</f>
        <v/>
      </c>
      <c r="Z205" s="371" t="str">
        <f>'Task PV @ PT'!AA203</f>
        <v/>
      </c>
      <c r="AA205" s="371" t="str">
        <f>'Task PV @ PT'!AB203</f>
        <v/>
      </c>
      <c r="AB205" s="371" t="str">
        <f>'Task PV @ PT'!AC203</f>
        <v/>
      </c>
      <c r="AC205" s="371" t="str">
        <f>'Task PV @ PT'!AD203</f>
        <v/>
      </c>
      <c r="AD205" s="371" t="str">
        <f>'Task PV @ PT'!AE203</f>
        <v/>
      </c>
      <c r="AE205" s="371" t="str">
        <f>'Task PV @ PT'!AF203</f>
        <v/>
      </c>
      <c r="AF205" s="371" t="str">
        <f>'Task PV @ PT'!AG203</f>
        <v/>
      </c>
      <c r="AG205" s="371" t="str">
        <f>'Task PV @ PT'!AH203</f>
        <v/>
      </c>
      <c r="AH205" s="371" t="str">
        <f>'Task PV @ PT'!AI203</f>
        <v/>
      </c>
      <c r="AI205" s="371" t="str">
        <f>'Task PV @ PT'!AJ203</f>
        <v/>
      </c>
      <c r="AJ205" s="371" t="str">
        <f>'Task PV @ PT'!AK203</f>
        <v/>
      </c>
      <c r="AK205" s="371" t="str">
        <f>'Task PV @ PT'!AL203</f>
        <v/>
      </c>
      <c r="AL205" s="371" t="str">
        <f>'Task PV @ PT'!AM203</f>
        <v/>
      </c>
      <c r="AM205" s="371" t="str">
        <f>'Task PV @ PT'!AN203</f>
        <v/>
      </c>
      <c r="AN205" s="371" t="str">
        <f>'Task PV @ PT'!AO203</f>
        <v/>
      </c>
      <c r="AO205" s="371" t="str">
        <f>'Task PV @ PT'!AP203</f>
        <v/>
      </c>
      <c r="AP205" s="371" t="str">
        <f>'Task PV @ PT'!AQ203</f>
        <v/>
      </c>
      <c r="AQ205" s="371" t="str">
        <f>'Task PV @ PT'!AR203</f>
        <v/>
      </c>
      <c r="AR205" s="371" t="str">
        <f>'Task PV @ PT'!AS203</f>
        <v/>
      </c>
      <c r="AS205" s="371" t="str">
        <f>'Task PV @ PT'!AT203</f>
        <v/>
      </c>
      <c r="AT205" s="371" t="str">
        <f>'Task PV @ PT'!AU203</f>
        <v/>
      </c>
      <c r="AU205" s="371" t="str">
        <f>'Task PV @ PT'!AV203</f>
        <v/>
      </c>
      <c r="AV205" s="371" t="str">
        <f>'Task PV @ PT'!AW203</f>
        <v/>
      </c>
      <c r="AW205" s="371" t="str">
        <f>'Task PV @ PT'!AX203</f>
        <v/>
      </c>
      <c r="AX205" s="371" t="str">
        <f>'Task PV @ PT'!AY203</f>
        <v/>
      </c>
      <c r="AY205" s="371" t="str">
        <f>'Task PV @ PT'!AZ203</f>
        <v/>
      </c>
      <c r="AZ205" s="371" t="str">
        <f>'Task PV @ PT'!BA203</f>
        <v/>
      </c>
      <c r="BA205" s="371" t="str">
        <f>'Task PV @ PT'!BB203</f>
        <v/>
      </c>
      <c r="BB205" s="371" t="str">
        <f>'Task PV @ PT'!BC203</f>
        <v/>
      </c>
      <c r="BC205" s="371" t="str">
        <f>'Task PV @ PT'!BD203</f>
        <v/>
      </c>
      <c r="BD205" s="371" t="str">
        <f>'Task PV @ PT'!BE203</f>
        <v/>
      </c>
      <c r="BE205" s="371" t="str">
        <f>'Task PV @ PT'!BF203</f>
        <v/>
      </c>
      <c r="BF205" s="371" t="str">
        <f>'Task PV @ PT'!BG203</f>
        <v/>
      </c>
      <c r="BG205" s="371" t="str">
        <f>'Task PV @ PT'!BH203</f>
        <v/>
      </c>
      <c r="BH205" s="371" t="str">
        <f>'Task PV @ PT'!BI203</f>
        <v/>
      </c>
      <c r="BI205" s="371" t="str">
        <f>'Task PV @ PT'!BJ203</f>
        <v/>
      </c>
      <c r="BJ205" s="371" t="str">
        <f>'Task PV @ PT'!BK203</f>
        <v/>
      </c>
      <c r="BK205" s="371" t="str">
        <f>'Task PV @ PT'!BL203</f>
        <v/>
      </c>
    </row>
  </sheetData>
  <sheetProtection selectLockedCells="1"/>
  <phoneticPr fontId="2"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2"/>
  </sheetPr>
  <dimension ref="A1:O32"/>
  <sheetViews>
    <sheetView zoomScaleNormal="150" workbookViewId="0">
      <selection activeCell="R14" sqref="R14"/>
    </sheetView>
  </sheetViews>
  <sheetFormatPr defaultRowHeight="12.75" x14ac:dyDescent="0.2"/>
  <cols>
    <col min="1" max="1" width="30.42578125" customWidth="1"/>
    <col min="2" max="2" width="14.5703125" customWidth="1"/>
    <col min="3" max="3" width="15.28515625" customWidth="1"/>
    <col min="4" max="4" width="14.140625" customWidth="1"/>
    <col min="13" max="13" width="10.85546875" customWidth="1"/>
    <col min="14" max="14" width="10.28515625" customWidth="1"/>
    <col min="15" max="15" width="10.140625" customWidth="1"/>
  </cols>
  <sheetData>
    <row r="1" spans="1:14" ht="18.75" thickBot="1" x14ac:dyDescent="0.25">
      <c r="A1" s="39"/>
      <c r="B1" s="105"/>
      <c r="C1" s="113"/>
      <c r="D1" s="123"/>
      <c r="E1" s="112" t="s">
        <v>9</v>
      </c>
      <c r="F1" s="36"/>
      <c r="G1" s="36"/>
      <c r="H1" s="36"/>
      <c r="I1" s="36"/>
      <c r="J1" s="36"/>
      <c r="K1" s="36"/>
      <c r="L1" s="36"/>
      <c r="M1" s="36"/>
      <c r="N1" s="36"/>
    </row>
    <row r="2" spans="1:14" x14ac:dyDescent="0.2">
      <c r="A2" s="54" t="s">
        <v>1</v>
      </c>
      <c r="B2" s="108" t="s">
        <v>2</v>
      </c>
      <c r="C2" s="114" t="s">
        <v>4</v>
      </c>
      <c r="D2" s="109" t="s">
        <v>83</v>
      </c>
      <c r="E2" s="55">
        <v>1</v>
      </c>
      <c r="F2" s="56">
        <f t="shared" ref="F2:N2" si="0" xml:space="preserve"> E2 + 1</f>
        <v>2</v>
      </c>
      <c r="G2" s="56">
        <f t="shared" si="0"/>
        <v>3</v>
      </c>
      <c r="H2" s="56">
        <f t="shared" si="0"/>
        <v>4</v>
      </c>
      <c r="I2" s="56">
        <f t="shared" si="0"/>
        <v>5</v>
      </c>
      <c r="J2" s="56">
        <f t="shared" si="0"/>
        <v>6</v>
      </c>
      <c r="K2" s="56">
        <f t="shared" si="0"/>
        <v>7</v>
      </c>
      <c r="L2" s="56">
        <f t="shared" si="0"/>
        <v>8</v>
      </c>
      <c r="M2" s="56">
        <f t="shared" si="0"/>
        <v>9</v>
      </c>
      <c r="N2" s="56">
        <f t="shared" si="0"/>
        <v>10</v>
      </c>
    </row>
    <row r="3" spans="1:14" ht="13.5" thickBot="1" x14ac:dyDescent="0.25">
      <c r="A3" s="53"/>
      <c r="B3" s="307">
        <v>38337</v>
      </c>
      <c r="C3" s="115"/>
      <c r="D3" s="124">
        <f xml:space="preserve"> SUM(D4:D13)</f>
        <v>185</v>
      </c>
      <c r="E3" s="130">
        <v>38383</v>
      </c>
      <c r="F3" s="131">
        <v>38411</v>
      </c>
      <c r="G3" s="131">
        <v>38442</v>
      </c>
      <c r="H3" s="131">
        <v>38472</v>
      </c>
      <c r="I3" s="131">
        <v>38503</v>
      </c>
      <c r="J3" s="131">
        <v>38533</v>
      </c>
      <c r="K3" s="131">
        <v>38564</v>
      </c>
      <c r="L3" s="131">
        <v>38595</v>
      </c>
      <c r="M3" s="131">
        <v>38625</v>
      </c>
      <c r="N3" s="131">
        <v>38656</v>
      </c>
    </row>
    <row r="4" spans="1:14" ht="13.5" thickBot="1" x14ac:dyDescent="0.25">
      <c r="A4" s="92" t="s">
        <v>86</v>
      </c>
      <c r="B4" s="128">
        <f>DATE(2004,12,16)</f>
        <v>38337</v>
      </c>
      <c r="C4" s="128">
        <f>DATE(2005,3,31)</f>
        <v>38442</v>
      </c>
      <c r="D4" s="110">
        <v>15</v>
      </c>
      <c r="E4" s="91">
        <v>5</v>
      </c>
      <c r="F4" s="91">
        <v>10</v>
      </c>
      <c r="G4" s="91">
        <v>15</v>
      </c>
      <c r="H4" s="91">
        <v>15</v>
      </c>
      <c r="I4" s="91">
        <v>15</v>
      </c>
      <c r="J4" s="91">
        <v>15</v>
      </c>
      <c r="K4" s="91">
        <v>15</v>
      </c>
      <c r="L4" s="91">
        <v>15</v>
      </c>
      <c r="M4" s="91">
        <v>15</v>
      </c>
      <c r="N4" s="91">
        <v>15</v>
      </c>
    </row>
    <row r="5" spans="1:14" ht="13.5" thickBot="1" x14ac:dyDescent="0.25">
      <c r="A5" s="92" t="s">
        <v>87</v>
      </c>
      <c r="B5" s="128">
        <f>DATE(2005,3,1)</f>
        <v>38412</v>
      </c>
      <c r="C5" s="128">
        <f>DATE(2005,3,31)</f>
        <v>38442</v>
      </c>
      <c r="D5" s="111">
        <v>10</v>
      </c>
      <c r="E5" s="91">
        <v>0</v>
      </c>
      <c r="F5" s="91">
        <v>0</v>
      </c>
      <c r="G5" s="91">
        <v>10</v>
      </c>
      <c r="H5" s="91">
        <v>10</v>
      </c>
      <c r="I5" s="91">
        <v>10</v>
      </c>
      <c r="J5" s="91">
        <v>10</v>
      </c>
      <c r="K5" s="91">
        <v>10</v>
      </c>
      <c r="L5" s="91">
        <v>10</v>
      </c>
      <c r="M5" s="91">
        <v>10</v>
      </c>
      <c r="N5" s="91">
        <v>10</v>
      </c>
    </row>
    <row r="6" spans="1:14" ht="13.5" thickBot="1" x14ac:dyDescent="0.25">
      <c r="A6" s="92" t="s">
        <v>88</v>
      </c>
      <c r="B6" s="128">
        <f>DATE(2005,3,1)</f>
        <v>38412</v>
      </c>
      <c r="C6" s="128">
        <f>DATE(2005,5,31)</f>
        <v>38503</v>
      </c>
      <c r="D6" s="111">
        <v>30</v>
      </c>
      <c r="E6" s="91">
        <v>0</v>
      </c>
      <c r="F6" s="91">
        <v>0</v>
      </c>
      <c r="G6" s="91">
        <v>10</v>
      </c>
      <c r="H6" s="91">
        <v>20</v>
      </c>
      <c r="I6" s="91">
        <v>30</v>
      </c>
      <c r="J6" s="91">
        <v>30</v>
      </c>
      <c r="K6" s="91">
        <v>30</v>
      </c>
      <c r="L6" s="91">
        <v>30</v>
      </c>
      <c r="M6" s="91">
        <v>30</v>
      </c>
      <c r="N6" s="91">
        <v>30</v>
      </c>
    </row>
    <row r="7" spans="1:14" ht="13.5" thickBot="1" x14ac:dyDescent="0.25">
      <c r="A7" s="92" t="s">
        <v>89</v>
      </c>
      <c r="B7" s="128">
        <f>DATE(2005,4,1)</f>
        <v>38443</v>
      </c>
      <c r="C7" s="128">
        <f>DATE(2005,5,31)</f>
        <v>38503</v>
      </c>
      <c r="D7" s="111">
        <v>10</v>
      </c>
      <c r="E7" s="91">
        <v>0</v>
      </c>
      <c r="F7" s="91">
        <v>0</v>
      </c>
      <c r="G7" s="91">
        <v>0</v>
      </c>
      <c r="H7" s="91">
        <v>5</v>
      </c>
      <c r="I7" s="91">
        <v>10</v>
      </c>
      <c r="J7" s="91">
        <v>10</v>
      </c>
      <c r="K7" s="91">
        <v>10</v>
      </c>
      <c r="L7" s="91">
        <v>10</v>
      </c>
      <c r="M7" s="91">
        <v>10</v>
      </c>
      <c r="N7" s="91">
        <v>10</v>
      </c>
    </row>
    <row r="8" spans="1:14" ht="13.5" thickBot="1" x14ac:dyDescent="0.25">
      <c r="A8" s="92" t="s">
        <v>90</v>
      </c>
      <c r="B8" s="128">
        <f>DATE(2005,4,1)</f>
        <v>38443</v>
      </c>
      <c r="C8" s="128">
        <f>DATE(2005,6,30)</f>
        <v>38533</v>
      </c>
      <c r="D8" s="111">
        <v>15</v>
      </c>
      <c r="E8" s="91">
        <v>0</v>
      </c>
      <c r="F8" s="91">
        <v>0</v>
      </c>
      <c r="G8" s="91">
        <v>0</v>
      </c>
      <c r="H8" s="91">
        <v>5</v>
      </c>
      <c r="I8" s="91">
        <v>10</v>
      </c>
      <c r="J8" s="91">
        <v>15</v>
      </c>
      <c r="K8" s="91">
        <v>15</v>
      </c>
      <c r="L8" s="91">
        <v>15</v>
      </c>
      <c r="M8" s="91">
        <v>15</v>
      </c>
      <c r="N8" s="91">
        <v>15</v>
      </c>
    </row>
    <row r="9" spans="1:14" ht="13.5" thickBot="1" x14ac:dyDescent="0.25">
      <c r="A9" s="92" t="s">
        <v>91</v>
      </c>
      <c r="B9" s="128">
        <f>DATE(2005,5,1)</f>
        <v>38473</v>
      </c>
      <c r="C9" s="128">
        <f>DATE(2005,6,30)</f>
        <v>38533</v>
      </c>
      <c r="D9" s="111">
        <v>10</v>
      </c>
      <c r="E9" s="91">
        <v>0</v>
      </c>
      <c r="F9" s="91">
        <v>0</v>
      </c>
      <c r="G9" s="91">
        <v>0</v>
      </c>
      <c r="H9" s="91">
        <v>0</v>
      </c>
      <c r="I9" s="91">
        <v>5</v>
      </c>
      <c r="J9" s="91">
        <v>10</v>
      </c>
      <c r="K9" s="91">
        <v>10</v>
      </c>
      <c r="L9" s="91">
        <v>10</v>
      </c>
      <c r="M9" s="91">
        <v>10</v>
      </c>
      <c r="N9" s="91">
        <v>10</v>
      </c>
    </row>
    <row r="10" spans="1:14" ht="13.5" thickBot="1" x14ac:dyDescent="0.25">
      <c r="A10" s="92" t="s">
        <v>92</v>
      </c>
      <c r="B10" s="128">
        <f>DATE(2005,3,1)</f>
        <v>38412</v>
      </c>
      <c r="C10" s="128">
        <f>DATE(2005,7,31)</f>
        <v>38564</v>
      </c>
      <c r="D10" s="111">
        <v>50</v>
      </c>
      <c r="E10" s="91">
        <v>0</v>
      </c>
      <c r="F10" s="91">
        <v>0</v>
      </c>
      <c r="G10" s="91">
        <v>10</v>
      </c>
      <c r="H10" s="91">
        <v>20</v>
      </c>
      <c r="I10" s="91">
        <v>30</v>
      </c>
      <c r="J10" s="91">
        <v>40</v>
      </c>
      <c r="K10" s="91">
        <v>50</v>
      </c>
      <c r="L10" s="91">
        <v>50</v>
      </c>
      <c r="M10" s="91">
        <v>50</v>
      </c>
      <c r="N10" s="91">
        <v>50</v>
      </c>
    </row>
    <row r="11" spans="1:14" ht="13.5" thickBot="1" x14ac:dyDescent="0.25">
      <c r="A11" s="92" t="s">
        <v>93</v>
      </c>
      <c r="B11" s="128">
        <f>DATE(2005,5,1)</f>
        <v>38473</v>
      </c>
      <c r="C11" s="128">
        <f>DATE(2005,8,31)</f>
        <v>38595</v>
      </c>
      <c r="D11" s="111">
        <v>20</v>
      </c>
      <c r="E11" s="91">
        <v>0</v>
      </c>
      <c r="F11" s="91">
        <v>0</v>
      </c>
      <c r="G11" s="91">
        <v>0</v>
      </c>
      <c r="H11" s="91">
        <v>0</v>
      </c>
      <c r="I11" s="91">
        <v>5</v>
      </c>
      <c r="J11" s="91">
        <v>10</v>
      </c>
      <c r="K11" s="91">
        <v>15</v>
      </c>
      <c r="L11" s="91">
        <v>20</v>
      </c>
      <c r="M11" s="91">
        <v>20</v>
      </c>
      <c r="N11" s="91">
        <v>20</v>
      </c>
    </row>
    <row r="12" spans="1:14" ht="13.5" thickBot="1" x14ac:dyDescent="0.25">
      <c r="A12" s="92" t="s">
        <v>94</v>
      </c>
      <c r="B12" s="128">
        <f>DATE(2005,7,1)</f>
        <v>38534</v>
      </c>
      <c r="C12" s="128">
        <f>DATE(2005,9,30)</f>
        <v>38625</v>
      </c>
      <c r="D12" s="111">
        <v>15</v>
      </c>
      <c r="E12" s="91">
        <v>0</v>
      </c>
      <c r="F12" s="91">
        <v>0</v>
      </c>
      <c r="G12" s="91">
        <v>0</v>
      </c>
      <c r="H12" s="91">
        <v>0</v>
      </c>
      <c r="I12" s="91">
        <v>0</v>
      </c>
      <c r="J12" s="91">
        <v>0</v>
      </c>
      <c r="K12" s="91">
        <v>5</v>
      </c>
      <c r="L12" s="91">
        <v>10</v>
      </c>
      <c r="M12" s="91">
        <v>15</v>
      </c>
      <c r="N12" s="91">
        <v>15</v>
      </c>
    </row>
    <row r="13" spans="1:14" ht="13.5" thickBot="1" x14ac:dyDescent="0.25">
      <c r="A13" s="92" t="s">
        <v>95</v>
      </c>
      <c r="B13" s="128">
        <f>DATE(2005,9,1)</f>
        <v>38596</v>
      </c>
      <c r="C13" s="128">
        <f>DATE(2005,10,31)</f>
        <v>38656</v>
      </c>
      <c r="D13" s="111">
        <v>10</v>
      </c>
      <c r="E13" s="91">
        <v>0</v>
      </c>
      <c r="F13" s="91">
        <v>0</v>
      </c>
      <c r="G13" s="91">
        <v>0</v>
      </c>
      <c r="H13" s="91">
        <v>0</v>
      </c>
      <c r="I13" s="91">
        <v>0</v>
      </c>
      <c r="J13" s="91">
        <v>0</v>
      </c>
      <c r="K13" s="91">
        <v>0</v>
      </c>
      <c r="L13" s="91">
        <v>0</v>
      </c>
      <c r="M13" s="91">
        <v>5</v>
      </c>
      <c r="N13" s="91">
        <v>10</v>
      </c>
    </row>
    <row r="16" spans="1:14" ht="13.5" thickBot="1" x14ac:dyDescent="0.25"/>
    <row r="17" spans="1:15" ht="18.75" thickBot="1" x14ac:dyDescent="0.25">
      <c r="A17" s="97"/>
      <c r="B17" s="105"/>
      <c r="C17" s="106"/>
      <c r="D17" s="36" t="s">
        <v>8</v>
      </c>
      <c r="E17" s="36"/>
      <c r="F17" s="36"/>
      <c r="G17" s="36"/>
      <c r="H17" s="36"/>
      <c r="I17" s="36"/>
      <c r="J17" s="36"/>
      <c r="K17" s="36"/>
      <c r="L17" s="36"/>
      <c r="M17" s="36"/>
      <c r="N17" s="36"/>
      <c r="O17" s="36"/>
    </row>
    <row r="18" spans="1:15" x14ac:dyDescent="0.2">
      <c r="A18" s="98" t="s">
        <v>1</v>
      </c>
      <c r="B18" s="108" t="s">
        <v>5</v>
      </c>
      <c r="C18" s="109" t="s">
        <v>6</v>
      </c>
      <c r="D18" s="55">
        <v>1</v>
      </c>
      <c r="E18" s="56">
        <f t="shared" ref="E18:O18" si="1" xml:space="preserve"> D18 + 1</f>
        <v>2</v>
      </c>
      <c r="F18" s="56">
        <f t="shared" si="1"/>
        <v>3</v>
      </c>
      <c r="G18" s="56">
        <f t="shared" si="1"/>
        <v>4</v>
      </c>
      <c r="H18" s="56">
        <f t="shared" si="1"/>
        <v>5</v>
      </c>
      <c r="I18" s="56">
        <f t="shared" si="1"/>
        <v>6</v>
      </c>
      <c r="J18" s="56">
        <f t="shared" si="1"/>
        <v>7</v>
      </c>
      <c r="K18" s="56">
        <f t="shared" si="1"/>
        <v>8</v>
      </c>
      <c r="L18" s="56">
        <f t="shared" si="1"/>
        <v>9</v>
      </c>
      <c r="M18" s="56">
        <f t="shared" si="1"/>
        <v>10</v>
      </c>
      <c r="N18" s="56">
        <f t="shared" si="1"/>
        <v>11</v>
      </c>
      <c r="O18" s="56">
        <f t="shared" si="1"/>
        <v>12</v>
      </c>
    </row>
    <row r="19" spans="1:15" ht="13.5" thickBot="1" x14ac:dyDescent="0.25">
      <c r="A19" s="99"/>
      <c r="B19" s="307">
        <v>38368</v>
      </c>
      <c r="C19" s="107"/>
      <c r="D19" s="130">
        <v>38383</v>
      </c>
      <c r="E19" s="131">
        <v>38411</v>
      </c>
      <c r="F19" s="131">
        <v>38442</v>
      </c>
      <c r="G19" s="131">
        <v>38472</v>
      </c>
      <c r="H19" s="131">
        <v>38503</v>
      </c>
      <c r="I19" s="131">
        <v>38533</v>
      </c>
      <c r="J19" s="131">
        <v>38564</v>
      </c>
      <c r="K19" s="131">
        <v>38595</v>
      </c>
      <c r="L19" s="131">
        <v>38625</v>
      </c>
      <c r="M19" s="131">
        <v>38656</v>
      </c>
      <c r="N19" s="131">
        <v>38686</v>
      </c>
      <c r="O19" s="131">
        <v>38717</v>
      </c>
    </row>
    <row r="20" spans="1:15" ht="13.5" thickBot="1" x14ac:dyDescent="0.25">
      <c r="A20" s="100" t="s">
        <v>86</v>
      </c>
      <c r="B20" s="128">
        <f>DATE(2005,2,1)</f>
        <v>38384</v>
      </c>
      <c r="C20" s="132">
        <f>DATE(2005,4,30)</f>
        <v>38472</v>
      </c>
      <c r="D20" s="91">
        <v>0</v>
      </c>
      <c r="E20" s="91">
        <v>5</v>
      </c>
      <c r="F20" s="91">
        <v>10</v>
      </c>
      <c r="G20" s="91">
        <v>15</v>
      </c>
      <c r="H20" s="91">
        <v>15</v>
      </c>
      <c r="I20" s="91">
        <v>15</v>
      </c>
      <c r="J20" s="91">
        <v>15</v>
      </c>
      <c r="K20" s="91">
        <v>15</v>
      </c>
      <c r="L20" s="91">
        <v>15</v>
      </c>
      <c r="M20" s="91">
        <v>15</v>
      </c>
      <c r="N20" s="91">
        <v>15</v>
      </c>
      <c r="O20" s="91">
        <v>15</v>
      </c>
    </row>
    <row r="21" spans="1:15" ht="13.5" thickBot="1" x14ac:dyDescent="0.25">
      <c r="A21" s="100" t="s">
        <v>87</v>
      </c>
      <c r="B21" s="128">
        <f>DATE(2005,4,1)</f>
        <v>38443</v>
      </c>
      <c r="C21" s="133">
        <f>DATE(2005,5,31)</f>
        <v>38503</v>
      </c>
      <c r="D21" s="91">
        <v>0</v>
      </c>
      <c r="E21" s="91">
        <v>0</v>
      </c>
      <c r="F21" s="91">
        <v>0</v>
      </c>
      <c r="G21" s="91">
        <v>7</v>
      </c>
      <c r="H21" s="91">
        <v>10</v>
      </c>
      <c r="I21" s="91">
        <v>10</v>
      </c>
      <c r="J21" s="91">
        <v>10</v>
      </c>
      <c r="K21" s="91">
        <v>10</v>
      </c>
      <c r="L21" s="91">
        <v>10</v>
      </c>
      <c r="M21" s="91">
        <v>10</v>
      </c>
      <c r="N21" s="91">
        <v>10</v>
      </c>
      <c r="O21" s="91">
        <v>10</v>
      </c>
    </row>
    <row r="22" spans="1:15" ht="13.5" thickBot="1" x14ac:dyDescent="0.25">
      <c r="A22" s="100" t="s">
        <v>88</v>
      </c>
      <c r="B22" s="128">
        <f>DATE(2005,3,1)</f>
        <v>38412</v>
      </c>
      <c r="C22" s="133">
        <f>DATE(2005,5,31)</f>
        <v>38503</v>
      </c>
      <c r="D22" s="91">
        <v>0</v>
      </c>
      <c r="E22" s="91">
        <v>0</v>
      </c>
      <c r="F22" s="91">
        <v>10</v>
      </c>
      <c r="G22" s="91">
        <v>22</v>
      </c>
      <c r="H22" s="91">
        <v>30</v>
      </c>
      <c r="I22" s="91">
        <v>30</v>
      </c>
      <c r="J22" s="91">
        <v>30</v>
      </c>
      <c r="K22" s="91">
        <v>30</v>
      </c>
      <c r="L22" s="91">
        <v>30</v>
      </c>
      <c r="M22" s="91">
        <v>30</v>
      </c>
      <c r="N22" s="91">
        <v>30</v>
      </c>
      <c r="O22" s="91">
        <v>30</v>
      </c>
    </row>
    <row r="23" spans="1:15" ht="13.5" thickBot="1" x14ac:dyDescent="0.25">
      <c r="A23" s="100" t="s">
        <v>89</v>
      </c>
      <c r="B23" s="128">
        <f>DATE(2005,3,1)</f>
        <v>38412</v>
      </c>
      <c r="C23" s="133">
        <f>DATE(2005,5,31)</f>
        <v>38503</v>
      </c>
      <c r="D23" s="91">
        <v>0</v>
      </c>
      <c r="E23" s="91">
        <v>0</v>
      </c>
      <c r="F23" s="91">
        <v>5</v>
      </c>
      <c r="G23" s="91">
        <v>7</v>
      </c>
      <c r="H23" s="91">
        <v>10</v>
      </c>
      <c r="I23" s="91">
        <v>10</v>
      </c>
      <c r="J23" s="91">
        <v>10</v>
      </c>
      <c r="K23" s="91">
        <v>10</v>
      </c>
      <c r="L23" s="91">
        <v>10</v>
      </c>
      <c r="M23" s="91">
        <v>10</v>
      </c>
      <c r="N23" s="91">
        <v>10</v>
      </c>
      <c r="O23" s="91">
        <v>10</v>
      </c>
    </row>
    <row r="24" spans="1:15" ht="13.5" thickBot="1" x14ac:dyDescent="0.25">
      <c r="A24" s="100" t="s">
        <v>90</v>
      </c>
      <c r="B24" s="128">
        <f>DATE(2005,4,1)</f>
        <v>38443</v>
      </c>
      <c r="C24" s="133">
        <f>DATE(2005,7,31)</f>
        <v>38564</v>
      </c>
      <c r="D24" s="91">
        <v>0</v>
      </c>
      <c r="E24" s="91">
        <v>0</v>
      </c>
      <c r="F24" s="91">
        <v>0</v>
      </c>
      <c r="G24" s="91">
        <v>5</v>
      </c>
      <c r="H24" s="91">
        <v>8</v>
      </c>
      <c r="I24" s="91">
        <v>13</v>
      </c>
      <c r="J24" s="91">
        <v>15</v>
      </c>
      <c r="K24" s="91">
        <v>15</v>
      </c>
      <c r="L24" s="91">
        <v>15</v>
      </c>
      <c r="M24" s="91">
        <v>15</v>
      </c>
      <c r="N24" s="91">
        <v>15</v>
      </c>
      <c r="O24" s="91">
        <v>15</v>
      </c>
    </row>
    <row r="25" spans="1:15" ht="13.5" thickBot="1" x14ac:dyDescent="0.25">
      <c r="A25" s="100" t="s">
        <v>91</v>
      </c>
      <c r="B25" s="128">
        <f>DATE(2005,6,1)</f>
        <v>38504</v>
      </c>
      <c r="C25" s="133">
        <f>DATE(2005,7,31)</f>
        <v>38564</v>
      </c>
      <c r="D25" s="91">
        <v>0</v>
      </c>
      <c r="E25" s="91">
        <v>0</v>
      </c>
      <c r="F25" s="91">
        <v>0</v>
      </c>
      <c r="G25" s="91">
        <v>0</v>
      </c>
      <c r="H25" s="91">
        <v>0</v>
      </c>
      <c r="I25" s="91">
        <v>5</v>
      </c>
      <c r="J25" s="91">
        <v>10</v>
      </c>
      <c r="K25" s="91">
        <v>10</v>
      </c>
      <c r="L25" s="91">
        <v>10</v>
      </c>
      <c r="M25" s="91">
        <v>10</v>
      </c>
      <c r="N25" s="91">
        <v>10</v>
      </c>
      <c r="O25" s="91">
        <v>10</v>
      </c>
    </row>
    <row r="26" spans="1:15" ht="13.5" thickBot="1" x14ac:dyDescent="0.25">
      <c r="A26" s="100" t="s">
        <v>92</v>
      </c>
      <c r="B26" s="128">
        <f>DATE(2005,4,1)</f>
        <v>38443</v>
      </c>
      <c r="C26" s="133">
        <f>DATE(2005,9,30)</f>
        <v>38625</v>
      </c>
      <c r="D26" s="91">
        <v>0</v>
      </c>
      <c r="E26" s="91">
        <v>0</v>
      </c>
      <c r="F26" s="91">
        <v>0</v>
      </c>
      <c r="G26" s="91">
        <v>10</v>
      </c>
      <c r="H26" s="91">
        <v>20</v>
      </c>
      <c r="I26" s="91">
        <v>30</v>
      </c>
      <c r="J26" s="91">
        <v>39</v>
      </c>
      <c r="K26" s="91">
        <v>46</v>
      </c>
      <c r="L26" s="91">
        <v>50</v>
      </c>
      <c r="M26" s="91">
        <v>50</v>
      </c>
      <c r="N26" s="91">
        <v>50</v>
      </c>
      <c r="O26" s="91">
        <v>50</v>
      </c>
    </row>
    <row r="27" spans="1:15" ht="13.5" thickBot="1" x14ac:dyDescent="0.25">
      <c r="A27" s="100" t="s">
        <v>93</v>
      </c>
      <c r="B27" s="128">
        <f>DATE(2005,7,1)</f>
        <v>38534</v>
      </c>
      <c r="C27" s="133">
        <f>DATE(2005,11,30)</f>
        <v>38686</v>
      </c>
      <c r="D27" s="91">
        <v>0</v>
      </c>
      <c r="E27" s="91">
        <v>0</v>
      </c>
      <c r="F27" s="91">
        <v>0</v>
      </c>
      <c r="G27" s="91">
        <v>0</v>
      </c>
      <c r="H27" s="91">
        <v>0</v>
      </c>
      <c r="I27" s="91">
        <v>0</v>
      </c>
      <c r="J27" s="91">
        <v>4</v>
      </c>
      <c r="K27" s="91">
        <v>8</v>
      </c>
      <c r="L27" s="91">
        <v>13</v>
      </c>
      <c r="M27" s="91">
        <v>18</v>
      </c>
      <c r="N27" s="91">
        <v>20</v>
      </c>
      <c r="O27" s="91">
        <v>20</v>
      </c>
    </row>
    <row r="28" spans="1:15" ht="13.5" thickBot="1" x14ac:dyDescent="0.25">
      <c r="A28" s="100" t="s">
        <v>94</v>
      </c>
      <c r="B28" s="128">
        <f>DATE(2005,9,1)</f>
        <v>38596</v>
      </c>
      <c r="C28" s="133">
        <f>DATE(2005,11,30)</f>
        <v>38686</v>
      </c>
      <c r="D28" s="91">
        <v>0</v>
      </c>
      <c r="E28" s="91">
        <v>0</v>
      </c>
      <c r="F28" s="91">
        <v>0</v>
      </c>
      <c r="G28" s="91">
        <v>0</v>
      </c>
      <c r="H28" s="91">
        <v>0</v>
      </c>
      <c r="I28" s="91">
        <v>0</v>
      </c>
      <c r="J28" s="91">
        <v>0</v>
      </c>
      <c r="K28" s="91">
        <v>0</v>
      </c>
      <c r="L28" s="91">
        <v>5</v>
      </c>
      <c r="M28" s="91">
        <v>10</v>
      </c>
      <c r="N28" s="91">
        <v>15</v>
      </c>
      <c r="O28" s="91">
        <v>15</v>
      </c>
    </row>
    <row r="29" spans="1:15" ht="13.5" thickBot="1" x14ac:dyDescent="0.25">
      <c r="A29" s="100" t="s">
        <v>95</v>
      </c>
      <c r="B29" s="128">
        <f>DATE(2005,10,1)</f>
        <v>38626</v>
      </c>
      <c r="C29" s="133">
        <f>DATE(2005,12,31)</f>
        <v>38717</v>
      </c>
      <c r="D29" s="91">
        <v>0</v>
      </c>
      <c r="E29" s="91">
        <v>0</v>
      </c>
      <c r="F29" s="91">
        <v>0</v>
      </c>
      <c r="G29" s="91">
        <v>0</v>
      </c>
      <c r="H29" s="91">
        <v>0</v>
      </c>
      <c r="I29" s="91">
        <v>0</v>
      </c>
      <c r="J29" s="91">
        <v>0</v>
      </c>
      <c r="K29" s="91">
        <v>0</v>
      </c>
      <c r="L29" s="91">
        <v>0</v>
      </c>
      <c r="M29" s="91">
        <v>4</v>
      </c>
      <c r="N29" s="91">
        <v>8</v>
      </c>
      <c r="O29" s="91">
        <v>10</v>
      </c>
    </row>
    <row r="32" spans="1:15" x14ac:dyDescent="0.2">
      <c r="C32" s="350" t="s">
        <v>55</v>
      </c>
      <c r="D32" s="351" t="s">
        <v>253</v>
      </c>
      <c r="E32" s="352">
        <v>1</v>
      </c>
      <c r="F32" s="352">
        <v>0.5714285714285714</v>
      </c>
      <c r="G32" s="352">
        <v>0.84848484848484851</v>
      </c>
      <c r="H32" s="352">
        <v>0.90322580645161288</v>
      </c>
      <c r="I32" s="352">
        <v>0.95796460176991149</v>
      </c>
      <c r="J32" s="352">
        <v>0.96541353383458628</v>
      </c>
      <c r="K32" s="352">
        <v>0.97222222222222221</v>
      </c>
      <c r="L32" s="352">
        <v>0.990506329113924</v>
      </c>
      <c r="M32" s="352">
        <v>0.98255813953488369</v>
      </c>
      <c r="N32" s="352">
        <v>1</v>
      </c>
      <c r="O32" s="349">
        <v>1</v>
      </c>
    </row>
  </sheetData>
  <sheetProtection selectLockedCells="1"/>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sheetPr>
  <dimension ref="A1:AD200"/>
  <sheetViews>
    <sheetView zoomScaleNormal="150" workbookViewId="0">
      <selection activeCell="W28" sqref="W28"/>
    </sheetView>
  </sheetViews>
  <sheetFormatPr defaultRowHeight="12.75" x14ac:dyDescent="0.2"/>
  <cols>
    <col min="1" max="1" width="2.5703125" style="122" customWidth="1"/>
    <col min="2" max="3" width="9.140625" style="122"/>
    <col min="4" max="4" width="7" style="122" customWidth="1"/>
    <col min="5" max="5" width="16.42578125" style="122" customWidth="1"/>
    <col min="6" max="6" width="2.5703125" style="122" customWidth="1"/>
    <col min="7" max="12" width="9.140625" style="122"/>
    <col min="13" max="13" width="2.5703125" style="122" customWidth="1"/>
    <col min="14" max="14" width="32.85546875" style="122" customWidth="1"/>
    <col min="15" max="15" width="2.5703125" style="122" customWidth="1"/>
    <col min="16" max="16" width="4.28515625" style="96" customWidth="1"/>
    <col min="17" max="17" width="2.5703125" style="122" customWidth="1"/>
    <col min="18" max="19" width="9.85546875" style="122" customWidth="1"/>
    <col min="20" max="20" width="12.5703125" style="122" customWidth="1"/>
    <col min="21" max="21" width="11.42578125" style="122" customWidth="1"/>
    <col min="22" max="22" width="2.7109375" style="122" customWidth="1"/>
    <col min="23" max="23" width="30.140625" customWidth="1"/>
    <col min="24" max="24" width="10.28515625" style="11" customWidth="1"/>
    <col min="25" max="25" width="10.42578125" style="183" customWidth="1"/>
    <col min="26" max="26" width="9.7109375" style="24" customWidth="1"/>
    <col min="30" max="30" width="9.5703125" bestFit="1" customWidth="1"/>
  </cols>
  <sheetData>
    <row r="1" spans="1:30" x14ac:dyDescent="0.2">
      <c r="A1" s="116"/>
      <c r="B1" s="116"/>
      <c r="C1" s="116"/>
      <c r="D1" s="116"/>
      <c r="E1" s="116"/>
      <c r="F1" s="116"/>
      <c r="G1" s="116"/>
      <c r="H1" s="116"/>
      <c r="I1" s="116"/>
      <c r="J1" s="116"/>
      <c r="K1" s="116"/>
      <c r="L1" s="116"/>
      <c r="M1" s="116"/>
      <c r="N1" s="116"/>
      <c r="O1" s="116"/>
      <c r="P1" s="117"/>
      <c r="Q1" s="116"/>
      <c r="R1" s="116"/>
      <c r="S1" s="116"/>
      <c r="T1" s="116"/>
      <c r="U1" s="116"/>
      <c r="V1" s="116"/>
      <c r="W1" s="96"/>
      <c r="X1" s="96"/>
      <c r="Y1" s="96"/>
      <c r="Z1" s="96"/>
      <c r="AB1" s="196"/>
      <c r="AC1" s="197"/>
      <c r="AD1" s="96"/>
    </row>
    <row r="2" spans="1:30" ht="31.5" customHeight="1" x14ac:dyDescent="0.35">
      <c r="A2" s="116"/>
      <c r="B2" s="118" t="s">
        <v>146</v>
      </c>
      <c r="C2" s="119"/>
      <c r="D2" s="119"/>
      <c r="E2" s="119"/>
      <c r="F2" s="119"/>
      <c r="G2" s="119"/>
      <c r="H2" s="119"/>
      <c r="I2" s="119"/>
      <c r="J2" s="119"/>
      <c r="K2" s="119"/>
      <c r="L2" s="119"/>
      <c r="M2" s="119"/>
      <c r="N2" s="119"/>
      <c r="O2" s="116"/>
      <c r="P2" s="117"/>
      <c r="Q2" s="116"/>
      <c r="R2" s="231" t="s">
        <v>164</v>
      </c>
      <c r="S2" s="232"/>
      <c r="T2" s="232"/>
      <c r="U2" s="232"/>
      <c r="V2" s="116"/>
      <c r="W2" s="238"/>
      <c r="X2" s="239"/>
      <c r="Y2" s="240"/>
      <c r="Z2" s="240"/>
      <c r="AB2" s="228"/>
      <c r="AC2" s="229"/>
      <c r="AD2" s="230"/>
    </row>
    <row r="3" spans="1:30" x14ac:dyDescent="0.2">
      <c r="A3" s="116"/>
      <c r="B3" s="120"/>
      <c r="C3" s="120"/>
      <c r="D3" s="120"/>
      <c r="E3" s="120"/>
      <c r="F3" s="120"/>
      <c r="G3" s="120"/>
      <c r="H3" s="120"/>
      <c r="I3" s="120"/>
      <c r="J3" s="120"/>
      <c r="K3" s="120"/>
      <c r="L3" s="120"/>
      <c r="M3" s="120"/>
      <c r="N3" s="120"/>
      <c r="O3" s="116"/>
      <c r="P3" s="117"/>
      <c r="Q3" s="116"/>
      <c r="R3" s="120"/>
      <c r="S3" s="120"/>
      <c r="T3" s="120"/>
      <c r="U3" s="120"/>
      <c r="V3" s="116"/>
      <c r="W3" s="96"/>
      <c r="X3" s="241"/>
      <c r="Y3" s="242"/>
      <c r="Z3" s="242"/>
      <c r="AB3" s="9"/>
      <c r="AC3" s="214"/>
      <c r="AD3" s="198"/>
    </row>
    <row r="4" spans="1:30" ht="16.5" thickBot="1" x14ac:dyDescent="0.3">
      <c r="A4" s="116"/>
      <c r="B4" s="227" t="s">
        <v>81</v>
      </c>
      <c r="C4" s="227"/>
      <c r="D4" s="227"/>
      <c r="E4" s="213" t="str">
        <f ca="1">'P - Calc'!$Y$14</f>
        <v>Yes EVrep-EVcalc</v>
      </c>
      <c r="F4" s="121" t="s">
        <v>84</v>
      </c>
      <c r="G4" s="121"/>
      <c r="H4" s="121"/>
      <c r="I4" s="121"/>
      <c r="J4" s="121"/>
      <c r="K4" s="121"/>
      <c r="L4" s="121"/>
      <c r="M4" s="121"/>
      <c r="N4" s="121"/>
      <c r="O4" s="116"/>
      <c r="P4" s="117"/>
      <c r="Q4" s="116"/>
      <c r="R4" s="233" t="s">
        <v>165</v>
      </c>
      <c r="S4" s="234"/>
      <c r="T4" s="234"/>
      <c r="U4" s="234"/>
      <c r="V4" s="116"/>
      <c r="W4" s="96"/>
      <c r="X4" s="241"/>
      <c r="Y4" s="242"/>
      <c r="Z4" s="242"/>
      <c r="AB4" s="9"/>
      <c r="AC4" s="214"/>
      <c r="AD4" s="198"/>
    </row>
    <row r="5" spans="1:30" ht="24" thickBot="1" x14ac:dyDescent="0.4">
      <c r="A5" s="116"/>
      <c r="B5" s="125" t="s">
        <v>55</v>
      </c>
      <c r="C5" s="125"/>
      <c r="D5" s="125"/>
      <c r="E5" s="263">
        <f ca="1">'P - Calc'!$X$17</f>
        <v>0.990506329113924</v>
      </c>
      <c r="F5" s="121" t="s">
        <v>169</v>
      </c>
      <c r="G5" s="121"/>
      <c r="H5" s="121"/>
      <c r="I5" s="121"/>
      <c r="J5" s="121"/>
      <c r="K5" s="121"/>
      <c r="L5" s="121"/>
      <c r="M5" s="121"/>
      <c r="N5" s="121"/>
      <c r="O5" s="116"/>
      <c r="P5" s="117"/>
      <c r="Q5" s="116"/>
      <c r="R5" s="236" t="s">
        <v>166</v>
      </c>
      <c r="S5" s="237">
        <f>$E$19</f>
        <v>9</v>
      </c>
      <c r="T5" s="236" t="s">
        <v>167</v>
      </c>
      <c r="U5" s="265">
        <f ca="1">$E$5</f>
        <v>0.990506329113924</v>
      </c>
      <c r="V5" s="116"/>
      <c r="W5" s="96"/>
      <c r="X5" s="241"/>
      <c r="Y5" s="242"/>
      <c r="Z5" s="242"/>
      <c r="AB5" s="9"/>
      <c r="AC5" s="214"/>
      <c r="AD5" s="198"/>
    </row>
    <row r="6" spans="1:30" x14ac:dyDescent="0.2">
      <c r="A6" s="116"/>
      <c r="B6" s="120"/>
      <c r="C6" s="120"/>
      <c r="D6" s="120"/>
      <c r="E6" s="120"/>
      <c r="F6" s="121" t="s">
        <v>168</v>
      </c>
      <c r="G6" s="121"/>
      <c r="H6" s="121"/>
      <c r="I6" s="121"/>
      <c r="J6" s="121"/>
      <c r="K6" s="121"/>
      <c r="L6" s="121"/>
      <c r="M6" s="121"/>
      <c r="N6" s="121"/>
      <c r="O6" s="116"/>
      <c r="P6" s="117"/>
      <c r="Q6" s="116"/>
      <c r="R6" s="235"/>
      <c r="S6" s="235"/>
      <c r="T6" s="235"/>
      <c r="U6" s="235"/>
      <c r="V6" s="116"/>
      <c r="W6" s="96"/>
      <c r="X6" s="241"/>
      <c r="Y6" s="242"/>
      <c r="Z6" s="242"/>
      <c r="AB6" s="9"/>
      <c r="AC6" s="214"/>
      <c r="AD6" s="198"/>
    </row>
    <row r="7" spans="1:30" x14ac:dyDescent="0.2">
      <c r="A7" s="116"/>
      <c r="B7" s="120"/>
      <c r="C7" s="120"/>
      <c r="D7" s="120"/>
      <c r="E7" s="120"/>
      <c r="F7" s="120"/>
      <c r="G7" s="120"/>
      <c r="H7" s="120"/>
      <c r="I7" s="120"/>
      <c r="J7" s="120"/>
      <c r="K7" s="120"/>
      <c r="L7" s="120"/>
      <c r="M7" s="120"/>
      <c r="N7" s="120"/>
      <c r="O7" s="116"/>
      <c r="P7" s="117"/>
      <c r="Q7" s="116"/>
      <c r="R7" s="193" t="s">
        <v>137</v>
      </c>
      <c r="S7" s="194" t="s">
        <v>53</v>
      </c>
      <c r="T7" s="195" t="s">
        <v>55</v>
      </c>
      <c r="U7" s="235"/>
      <c r="V7" s="116"/>
      <c r="W7" s="96"/>
      <c r="X7" s="241"/>
      <c r="Y7" s="242"/>
      <c r="Z7" s="242"/>
      <c r="AB7" s="9"/>
      <c r="AC7" s="214"/>
      <c r="AD7" s="198"/>
    </row>
    <row r="8" spans="1:30" x14ac:dyDescent="0.2">
      <c r="A8" s="116"/>
      <c r="B8" s="226" t="s">
        <v>74</v>
      </c>
      <c r="C8" s="226"/>
      <c r="D8" s="226"/>
      <c r="E8" s="212">
        <f ca="1">'Task PV @ PT'!$BX$3</f>
        <v>38337</v>
      </c>
      <c r="F8" s="121" t="s">
        <v>227</v>
      </c>
      <c r="G8" s="121"/>
      <c r="H8" s="121"/>
      <c r="I8" s="121"/>
      <c r="J8" s="121"/>
      <c r="K8" s="121"/>
      <c r="L8" s="121"/>
      <c r="M8" s="121"/>
      <c r="N8" s="121"/>
      <c r="O8" s="116"/>
      <c r="P8" s="117"/>
      <c r="Q8" s="116"/>
      <c r="R8" s="192">
        <v>1</v>
      </c>
      <c r="S8" s="266">
        <v>0</v>
      </c>
      <c r="T8" s="134" t="s">
        <v>253</v>
      </c>
      <c r="U8" s="235"/>
      <c r="V8" s="116"/>
      <c r="W8" s="96"/>
      <c r="X8" s="241"/>
      <c r="Y8" s="242"/>
      <c r="Z8" s="242"/>
      <c r="AB8" s="9"/>
      <c r="AC8" s="214"/>
      <c r="AD8" s="198"/>
    </row>
    <row r="9" spans="1:30" x14ac:dyDescent="0.2">
      <c r="A9" s="116"/>
      <c r="B9" s="226" t="s">
        <v>75</v>
      </c>
      <c r="C9" s="226"/>
      <c r="D9" s="226"/>
      <c r="E9" s="212">
        <f ca="1">'Task PV @ PT'!$BY$3</f>
        <v>38656</v>
      </c>
      <c r="F9" s="121" t="s">
        <v>228</v>
      </c>
      <c r="G9" s="121"/>
      <c r="H9" s="121"/>
      <c r="I9" s="121"/>
      <c r="J9" s="121"/>
      <c r="K9" s="121"/>
      <c r="L9" s="121"/>
      <c r="M9" s="121"/>
      <c r="N9" s="121"/>
      <c r="O9" s="116"/>
      <c r="P9" s="117"/>
      <c r="Q9" s="116"/>
      <c r="R9" s="192">
        <f xml:space="preserve"> R8 + 1</f>
        <v>2</v>
      </c>
      <c r="S9" s="266">
        <v>5</v>
      </c>
      <c r="T9" s="134">
        <v>1</v>
      </c>
      <c r="U9" s="235"/>
      <c r="V9" s="116"/>
      <c r="W9" s="96"/>
      <c r="X9" s="241"/>
      <c r="Y9" s="242"/>
      <c r="Z9" s="242"/>
      <c r="AB9" s="9"/>
      <c r="AC9" s="214"/>
      <c r="AD9" s="198"/>
    </row>
    <row r="10" spans="1:30" x14ac:dyDescent="0.2">
      <c r="A10" s="116"/>
      <c r="B10" s="223" t="s">
        <v>151</v>
      </c>
      <c r="C10" s="223"/>
      <c r="D10" s="223"/>
      <c r="E10" s="126">
        <v>38686</v>
      </c>
      <c r="F10" s="121" t="s">
        <v>152</v>
      </c>
      <c r="G10" s="121"/>
      <c r="H10" s="121"/>
      <c r="I10" s="121"/>
      <c r="J10" s="121"/>
      <c r="K10" s="121"/>
      <c r="L10" s="121"/>
      <c r="M10" s="121"/>
      <c r="N10" s="121"/>
      <c r="O10" s="116"/>
      <c r="P10" s="117"/>
      <c r="Q10" s="116"/>
      <c r="R10" s="192">
        <f t="shared" ref="R10:R67" si="0" xml:space="preserve"> R9 + 1</f>
        <v>3</v>
      </c>
      <c r="S10" s="266">
        <v>25</v>
      </c>
      <c r="T10" s="134">
        <v>0.5714285714285714</v>
      </c>
      <c r="U10" s="235"/>
      <c r="V10" s="116"/>
      <c r="W10" s="96"/>
      <c r="X10" s="241"/>
      <c r="Y10" s="242"/>
      <c r="Z10" s="242"/>
      <c r="AB10" s="9"/>
      <c r="AC10" s="214"/>
      <c r="AD10" s="198"/>
    </row>
    <row r="11" spans="1:30" x14ac:dyDescent="0.2">
      <c r="A11" s="116"/>
      <c r="B11" s="223" t="s">
        <v>77</v>
      </c>
      <c r="C11" s="223"/>
      <c r="D11" s="223"/>
      <c r="E11" s="126">
        <v>38353</v>
      </c>
      <c r="F11" s="121" t="s">
        <v>230</v>
      </c>
      <c r="G11" s="121"/>
      <c r="H11" s="121"/>
      <c r="I11" s="121"/>
      <c r="J11" s="121"/>
      <c r="K11" s="121"/>
      <c r="L11" s="121"/>
      <c r="M11" s="121"/>
      <c r="N11" s="121"/>
      <c r="O11" s="116"/>
      <c r="P11" s="117"/>
      <c r="Q11" s="116"/>
      <c r="R11" s="192">
        <f t="shared" si="0"/>
        <v>4</v>
      </c>
      <c r="S11" s="266">
        <v>77</v>
      </c>
      <c r="T11" s="134">
        <v>0.84848484848484851</v>
      </c>
      <c r="U11" s="235"/>
      <c r="V11" s="116"/>
      <c r="W11" s="96"/>
      <c r="X11" s="241"/>
      <c r="Y11" s="242"/>
      <c r="Z11" s="242"/>
      <c r="AB11" s="9"/>
      <c r="AC11" s="214"/>
      <c r="AD11" s="198"/>
    </row>
    <row r="12" spans="1:30" x14ac:dyDescent="0.2">
      <c r="A12" s="116"/>
      <c r="B12" s="224"/>
      <c r="C12" s="224"/>
      <c r="D12" s="224"/>
      <c r="E12" s="120"/>
      <c r="F12" s="121" t="s">
        <v>229</v>
      </c>
      <c r="G12" s="121"/>
      <c r="H12" s="121"/>
      <c r="I12" s="121"/>
      <c r="J12" s="121"/>
      <c r="K12" s="121"/>
      <c r="L12" s="121"/>
      <c r="M12" s="121"/>
      <c r="N12" s="121"/>
      <c r="O12" s="116"/>
      <c r="P12" s="117"/>
      <c r="Q12" s="116"/>
      <c r="R12" s="192">
        <f t="shared" si="0"/>
        <v>5</v>
      </c>
      <c r="S12" s="266">
        <v>112</v>
      </c>
      <c r="T12" s="134">
        <v>0.90322580645161288</v>
      </c>
      <c r="U12" s="235"/>
      <c r="V12" s="116"/>
      <c r="W12" s="96"/>
      <c r="X12" s="241"/>
      <c r="Y12" s="242"/>
      <c r="Z12" s="242"/>
      <c r="AB12" s="9"/>
      <c r="AC12" s="214"/>
      <c r="AD12" s="198"/>
    </row>
    <row r="13" spans="1:30" x14ac:dyDescent="0.2">
      <c r="A13" s="116"/>
      <c r="B13" s="224"/>
      <c r="C13" s="224"/>
      <c r="D13" s="224"/>
      <c r="E13" s="120"/>
      <c r="F13" s="120"/>
      <c r="G13" s="120"/>
      <c r="H13" s="120"/>
      <c r="I13" s="120"/>
      <c r="J13" s="120"/>
      <c r="K13" s="120"/>
      <c r="L13" s="120"/>
      <c r="M13" s="120"/>
      <c r="N13" s="120"/>
      <c r="O13" s="116"/>
      <c r="P13" s="117"/>
      <c r="Q13" s="116"/>
      <c r="R13" s="192">
        <f t="shared" si="0"/>
        <v>6</v>
      </c>
      <c r="S13" s="266">
        <v>132</v>
      </c>
      <c r="T13" s="134">
        <v>0.95796460176991149</v>
      </c>
      <c r="U13" s="235"/>
      <c r="V13" s="116"/>
      <c r="W13" s="96"/>
      <c r="X13" s="241"/>
      <c r="Y13" s="242"/>
      <c r="Z13" s="242"/>
      <c r="AB13" s="9"/>
      <c r="AC13" s="214"/>
      <c r="AD13" s="198"/>
    </row>
    <row r="14" spans="1:30" ht="12.75" customHeight="1" x14ac:dyDescent="0.2">
      <c r="A14" s="116"/>
      <c r="B14" s="322" t="s">
        <v>76</v>
      </c>
      <c r="C14" s="225"/>
      <c r="D14" s="225"/>
      <c r="E14" s="364">
        <f ca="1">IF(ISNUMBER(E8),DAYS360(E8,E9)/'P - Calc'!$Y$11, 0)</f>
        <v>10.5</v>
      </c>
      <c r="F14" s="121" t="s">
        <v>156</v>
      </c>
      <c r="G14" s="121"/>
      <c r="H14" s="121"/>
      <c r="I14" s="121"/>
      <c r="J14" s="121"/>
      <c r="K14" s="121"/>
      <c r="L14" s="121"/>
      <c r="M14" s="121"/>
      <c r="N14" s="121"/>
      <c r="O14" s="116"/>
      <c r="P14" s="117"/>
      <c r="Q14" s="116"/>
      <c r="R14" s="192">
        <f t="shared" si="0"/>
        <v>7</v>
      </c>
      <c r="S14" s="266">
        <v>159</v>
      </c>
      <c r="T14" s="134">
        <v>0.96541353383458628</v>
      </c>
      <c r="U14" s="235"/>
      <c r="V14" s="116"/>
      <c r="W14" s="96"/>
      <c r="X14" s="241"/>
      <c r="Y14" s="242"/>
      <c r="Z14" s="242"/>
      <c r="AB14" s="9"/>
      <c r="AC14" s="214"/>
      <c r="AD14" s="198"/>
    </row>
    <row r="15" spans="1:30" ht="12.75" customHeight="1" x14ac:dyDescent="0.2">
      <c r="A15" s="116"/>
      <c r="B15" s="225" t="s">
        <v>154</v>
      </c>
      <c r="C15" s="225"/>
      <c r="D15" s="225"/>
      <c r="E15" s="318">
        <f ca="1">IF(ISNUMBER(E11),DAYS360(E11,E9)/'P - Calc'!$Y$11, 0)</f>
        <v>10</v>
      </c>
      <c r="F15" s="121" t="s">
        <v>155</v>
      </c>
      <c r="G15" s="121"/>
      <c r="H15" s="121"/>
      <c r="I15" s="121"/>
      <c r="J15" s="121"/>
      <c r="K15" s="121"/>
      <c r="L15" s="121"/>
      <c r="M15" s="121"/>
      <c r="N15" s="121"/>
      <c r="O15" s="116"/>
      <c r="P15" s="117"/>
      <c r="Q15" s="116"/>
      <c r="R15" s="192">
        <f t="shared" si="0"/>
        <v>8</v>
      </c>
      <c r="S15" s="266">
        <v>174</v>
      </c>
      <c r="T15" s="134">
        <v>0.97222222222222221</v>
      </c>
      <c r="U15" s="235"/>
      <c r="V15" s="116"/>
      <c r="W15" s="96"/>
      <c r="X15" s="241"/>
      <c r="Y15" s="242"/>
      <c r="Z15" s="242"/>
      <c r="AB15" s="35"/>
      <c r="AC15" s="35"/>
      <c r="AD15" s="96"/>
    </row>
    <row r="16" spans="1:30" x14ac:dyDescent="0.2">
      <c r="A16" s="116"/>
      <c r="B16" s="225" t="s">
        <v>128</v>
      </c>
      <c r="C16" s="225"/>
      <c r="D16" s="225"/>
      <c r="E16" s="364">
        <f ca="1">IF(ISNUMBER(E8),DAYS360(E8,E10)/'P - Calc'!$Y$11, 0)</f>
        <v>11.466666666666667</v>
      </c>
      <c r="F16" s="121" t="s">
        <v>153</v>
      </c>
      <c r="G16" s="121"/>
      <c r="H16" s="121"/>
      <c r="I16" s="121"/>
      <c r="J16" s="121"/>
      <c r="K16" s="121"/>
      <c r="L16" s="121"/>
      <c r="M16" s="121"/>
      <c r="N16" s="121"/>
      <c r="O16" s="116"/>
      <c r="P16" s="117"/>
      <c r="Q16" s="116"/>
      <c r="R16" s="192">
        <f t="shared" si="0"/>
        <v>9</v>
      </c>
      <c r="S16" s="266">
        <v>194</v>
      </c>
      <c r="T16" s="134">
        <v>0.990506329113924</v>
      </c>
      <c r="U16" s="235"/>
      <c r="V16" s="116"/>
      <c r="W16" s="96"/>
      <c r="X16" s="241"/>
      <c r="Y16" s="242"/>
      <c r="Z16" s="242"/>
      <c r="AB16" s="35"/>
      <c r="AC16" s="35"/>
      <c r="AD16" s="96"/>
    </row>
    <row r="17" spans="1:30" x14ac:dyDescent="0.2">
      <c r="A17" s="116"/>
      <c r="B17" s="224"/>
      <c r="C17" s="224"/>
      <c r="D17" s="224"/>
      <c r="E17" s="120"/>
      <c r="F17" s="120"/>
      <c r="G17" s="120"/>
      <c r="H17" s="120"/>
      <c r="I17" s="120"/>
      <c r="J17" s="120"/>
      <c r="K17" s="120"/>
      <c r="L17" s="120"/>
      <c r="M17" s="120"/>
      <c r="N17" s="120"/>
      <c r="O17" s="116"/>
      <c r="P17" s="117"/>
      <c r="Q17" s="116"/>
      <c r="R17" s="192">
        <f t="shared" si="0"/>
        <v>10</v>
      </c>
      <c r="S17" s="266">
        <v>214</v>
      </c>
      <c r="T17" s="134">
        <v>0.98255813953488369</v>
      </c>
      <c r="U17" s="235"/>
      <c r="V17" s="116"/>
      <c r="W17" s="96"/>
      <c r="X17" s="241"/>
      <c r="Y17" s="242"/>
      <c r="Z17" s="242"/>
      <c r="AB17" s="35"/>
      <c r="AC17" s="35"/>
      <c r="AD17" s="96"/>
    </row>
    <row r="18" spans="1:30" x14ac:dyDescent="0.2">
      <c r="A18" s="116"/>
      <c r="B18" s="226" t="s">
        <v>78</v>
      </c>
      <c r="C18" s="226"/>
      <c r="D18" s="226"/>
      <c r="E18" s="264">
        <f ca="1">'ES Calc'!$Q$7</f>
        <v>6.9</v>
      </c>
      <c r="F18" s="121" t="s">
        <v>150</v>
      </c>
      <c r="G18" s="121"/>
      <c r="H18" s="121"/>
      <c r="I18" s="121"/>
      <c r="J18" s="121"/>
      <c r="K18" s="121"/>
      <c r="L18" s="121"/>
      <c r="M18" s="121"/>
      <c r="N18" s="121"/>
      <c r="O18" s="116"/>
      <c r="P18" s="117"/>
      <c r="Q18" s="116"/>
      <c r="R18" s="192">
        <f t="shared" si="0"/>
        <v>11</v>
      </c>
      <c r="S18" s="266">
        <v>229</v>
      </c>
      <c r="T18" s="134">
        <v>1</v>
      </c>
      <c r="U18" s="235"/>
      <c r="V18" s="116"/>
      <c r="W18" s="96"/>
      <c r="X18" s="241"/>
      <c r="Y18" s="242"/>
      <c r="Z18" s="242"/>
      <c r="AB18" s="35"/>
      <c r="AC18" s="35"/>
      <c r="AD18" s="96"/>
    </row>
    <row r="19" spans="1:30" x14ac:dyDescent="0.2">
      <c r="A19" s="116"/>
      <c r="B19" s="223" t="s">
        <v>8</v>
      </c>
      <c r="C19" s="223"/>
      <c r="D19" s="223"/>
      <c r="E19" s="127">
        <v>9</v>
      </c>
      <c r="F19" s="121" t="s">
        <v>79</v>
      </c>
      <c r="G19" s="121"/>
      <c r="H19" s="121"/>
      <c r="I19" s="121"/>
      <c r="J19" s="121"/>
      <c r="K19" s="121"/>
      <c r="L19" s="121"/>
      <c r="M19" s="121"/>
      <c r="N19" s="121"/>
      <c r="O19" s="116"/>
      <c r="P19" s="117"/>
      <c r="Q19" s="116"/>
      <c r="R19" s="192">
        <f t="shared" si="0"/>
        <v>12</v>
      </c>
      <c r="S19" s="266">
        <v>231</v>
      </c>
      <c r="T19" s="134">
        <v>1</v>
      </c>
      <c r="U19" s="235"/>
      <c r="V19" s="116"/>
      <c r="W19" s="96"/>
      <c r="X19" s="241"/>
      <c r="Y19" s="242"/>
      <c r="Z19" s="242"/>
      <c r="AB19" s="35"/>
      <c r="AC19" s="35"/>
      <c r="AD19" s="96"/>
    </row>
    <row r="20" spans="1:30" x14ac:dyDescent="0.2">
      <c r="A20" s="116"/>
      <c r="B20" s="225" t="s">
        <v>80</v>
      </c>
      <c r="C20" s="225"/>
      <c r="D20" s="225"/>
      <c r="E20" s="318">
        <f ca="1">OFFSET('Task EV @ AT'!$C$3, 200,MATCH(E19,'Task EV @ AT'!D3:'Task EV @ AT'!BK3, 0))</f>
        <v>158</v>
      </c>
      <c r="F20" s="121" t="s">
        <v>225</v>
      </c>
      <c r="G20" s="121"/>
      <c r="H20" s="121"/>
      <c r="I20" s="121"/>
      <c r="J20" s="121"/>
      <c r="K20" s="121"/>
      <c r="L20" s="121"/>
      <c r="M20" s="121"/>
      <c r="N20" s="121"/>
      <c r="O20" s="116"/>
      <c r="P20" s="117"/>
      <c r="Q20" s="116"/>
      <c r="R20" s="192">
        <f t="shared" si="0"/>
        <v>13</v>
      </c>
      <c r="S20" s="266"/>
      <c r="T20" s="134"/>
      <c r="U20" s="235"/>
      <c r="V20" s="116"/>
      <c r="W20" s="320"/>
      <c r="X20" s="241"/>
      <c r="Y20" s="242"/>
      <c r="Z20" s="242"/>
      <c r="AB20" s="35"/>
      <c r="AC20" s="35"/>
      <c r="AD20" s="96"/>
    </row>
    <row r="21" spans="1:30" ht="12.75" customHeight="1" x14ac:dyDescent="0.2">
      <c r="A21" s="116"/>
      <c r="B21" s="224"/>
      <c r="C21" s="224"/>
      <c r="D21" s="224"/>
      <c r="E21" s="376"/>
      <c r="F21" s="120"/>
      <c r="G21" s="120"/>
      <c r="H21" s="120"/>
      <c r="I21" s="120"/>
      <c r="J21" s="120"/>
      <c r="K21" s="120"/>
      <c r="L21" s="120"/>
      <c r="M21" s="120"/>
      <c r="N21" s="120"/>
      <c r="O21" s="116"/>
      <c r="P21" s="117"/>
      <c r="Q21" s="116"/>
      <c r="R21" s="192">
        <f t="shared" si="0"/>
        <v>14</v>
      </c>
      <c r="S21" s="266"/>
      <c r="T21" s="134"/>
      <c r="U21" s="235"/>
      <c r="V21" s="116"/>
      <c r="W21" s="96"/>
      <c r="X21" s="241"/>
      <c r="Y21" s="242"/>
      <c r="Z21" s="242"/>
      <c r="AB21" s="35"/>
      <c r="AC21" s="35"/>
      <c r="AD21" s="96"/>
    </row>
    <row r="22" spans="1:30" x14ac:dyDescent="0.2">
      <c r="A22" s="116"/>
      <c r="B22" s="223" t="s">
        <v>125</v>
      </c>
      <c r="C22" s="223"/>
      <c r="D22" s="223"/>
      <c r="E22" s="127">
        <v>185</v>
      </c>
      <c r="F22" s="121" t="s">
        <v>127</v>
      </c>
      <c r="G22" s="121"/>
      <c r="H22" s="121"/>
      <c r="I22" s="330"/>
      <c r="J22" s="121"/>
      <c r="K22" s="121"/>
      <c r="L22" s="121"/>
      <c r="M22" s="121"/>
      <c r="N22" s="121"/>
      <c r="O22" s="116"/>
      <c r="P22" s="117"/>
      <c r="Q22" s="116"/>
      <c r="R22" s="192">
        <f t="shared" si="0"/>
        <v>15</v>
      </c>
      <c r="S22" s="266"/>
      <c r="T22" s="134"/>
      <c r="U22" s="235"/>
      <c r="V22" s="116"/>
      <c r="W22" s="96"/>
      <c r="X22" s="241"/>
      <c r="Y22" s="242"/>
      <c r="Z22" s="242"/>
      <c r="AB22" s="35"/>
      <c r="AC22" s="35"/>
      <c r="AD22" s="96"/>
    </row>
    <row r="23" spans="1:30" x14ac:dyDescent="0.2">
      <c r="A23" s="116"/>
      <c r="B23" s="223" t="s">
        <v>126</v>
      </c>
      <c r="C23" s="223"/>
      <c r="D23" s="223"/>
      <c r="E23" s="127">
        <v>185</v>
      </c>
      <c r="F23" s="121" t="s">
        <v>163</v>
      </c>
      <c r="G23" s="121"/>
      <c r="H23" s="121"/>
      <c r="I23" s="121"/>
      <c r="J23" s="121"/>
      <c r="K23" s="121"/>
      <c r="L23" s="121"/>
      <c r="M23" s="121"/>
      <c r="N23" s="121"/>
      <c r="O23" s="116"/>
      <c r="P23" s="117"/>
      <c r="Q23" s="116"/>
      <c r="R23" s="192">
        <f t="shared" si="0"/>
        <v>16</v>
      </c>
      <c r="S23" s="266"/>
      <c r="T23" s="134"/>
      <c r="U23" s="235"/>
      <c r="V23" s="116"/>
      <c r="W23" s="96"/>
      <c r="X23" s="241"/>
      <c r="Y23" s="242"/>
      <c r="Z23" s="242"/>
      <c r="AB23" s="35"/>
      <c r="AC23" s="35"/>
      <c r="AD23" s="96"/>
    </row>
    <row r="24" spans="1:30" x14ac:dyDescent="0.2">
      <c r="A24" s="116"/>
      <c r="B24" s="224"/>
      <c r="C24" s="224"/>
      <c r="D24" s="224"/>
      <c r="E24" s="120"/>
      <c r="F24" s="120"/>
      <c r="G24" s="120"/>
      <c r="H24" s="120"/>
      <c r="I24" s="120"/>
      <c r="J24" s="120"/>
      <c r="K24" s="120"/>
      <c r="L24" s="120"/>
      <c r="M24" s="120"/>
      <c r="N24" s="120"/>
      <c r="O24" s="116"/>
      <c r="P24" s="117"/>
      <c r="Q24" s="116"/>
      <c r="R24" s="192">
        <f t="shared" si="0"/>
        <v>17</v>
      </c>
      <c r="S24" s="266"/>
      <c r="T24" s="134"/>
      <c r="U24" s="235"/>
      <c r="V24" s="116"/>
      <c r="W24" s="96"/>
      <c r="X24" s="241"/>
      <c r="Y24" s="242"/>
      <c r="Z24" s="242"/>
      <c r="AB24" s="35"/>
      <c r="AC24" s="35"/>
      <c r="AD24" s="96"/>
    </row>
    <row r="25" spans="1:30" x14ac:dyDescent="0.2">
      <c r="A25" s="116"/>
      <c r="B25" s="223" t="s">
        <v>161</v>
      </c>
      <c r="C25" s="223"/>
      <c r="D25" s="223"/>
      <c r="E25" s="102" t="s">
        <v>7</v>
      </c>
      <c r="F25" s="121" t="s">
        <v>109</v>
      </c>
      <c r="G25" s="121"/>
      <c r="H25" s="121"/>
      <c r="I25" s="121"/>
      <c r="J25" s="121"/>
      <c r="K25" s="121"/>
      <c r="L25" s="121"/>
      <c r="M25" s="121"/>
      <c r="N25" s="121"/>
      <c r="O25" s="116"/>
      <c r="P25" s="117"/>
      <c r="Q25" s="116"/>
      <c r="R25" s="192">
        <f t="shared" si="0"/>
        <v>18</v>
      </c>
      <c r="S25" s="266"/>
      <c r="T25" s="134"/>
      <c r="U25" s="235"/>
      <c r="V25" s="116"/>
      <c r="W25" s="96"/>
      <c r="X25" s="241"/>
      <c r="Y25" s="242"/>
      <c r="Z25" s="242"/>
      <c r="AB25" s="35"/>
      <c r="AC25" s="35"/>
      <c r="AD25" s="96"/>
    </row>
    <row r="26" spans="1:30" x14ac:dyDescent="0.2">
      <c r="A26" s="116"/>
      <c r="B26" s="224"/>
      <c r="C26" s="224"/>
      <c r="D26" s="224"/>
      <c r="E26" s="120"/>
      <c r="F26" s="121" t="s">
        <v>108</v>
      </c>
      <c r="G26" s="121"/>
      <c r="H26" s="121"/>
      <c r="I26" s="121"/>
      <c r="J26" s="121"/>
      <c r="K26" s="121"/>
      <c r="L26" s="121"/>
      <c r="M26" s="121"/>
      <c r="N26" s="121"/>
      <c r="O26" s="116"/>
      <c r="P26" s="117"/>
      <c r="Q26" s="116"/>
      <c r="R26" s="192">
        <f t="shared" si="0"/>
        <v>19</v>
      </c>
      <c r="S26" s="266"/>
      <c r="T26" s="134"/>
      <c r="U26" s="235"/>
      <c r="V26" s="116"/>
      <c r="W26" s="96"/>
      <c r="X26" s="241"/>
      <c r="Y26" s="242"/>
      <c r="Z26" s="242"/>
      <c r="AB26" s="35"/>
      <c r="AC26" s="35"/>
      <c r="AD26" s="96"/>
    </row>
    <row r="27" spans="1:30" x14ac:dyDescent="0.2">
      <c r="A27" s="116"/>
      <c r="B27" s="224"/>
      <c r="C27" s="224"/>
      <c r="D27" s="224"/>
      <c r="E27" s="120"/>
      <c r="F27" s="120"/>
      <c r="G27" s="120"/>
      <c r="H27" s="120"/>
      <c r="I27" s="120"/>
      <c r="J27" s="120"/>
      <c r="K27" s="120"/>
      <c r="L27" s="120"/>
      <c r="M27" s="120"/>
      <c r="N27" s="120"/>
      <c r="O27" s="116"/>
      <c r="P27" s="117"/>
      <c r="Q27" s="116"/>
      <c r="R27" s="192">
        <f t="shared" si="0"/>
        <v>20</v>
      </c>
      <c r="S27" s="266"/>
      <c r="T27" s="134"/>
      <c r="U27" s="235"/>
      <c r="V27" s="116"/>
      <c r="W27" s="96"/>
      <c r="X27" s="241"/>
      <c r="Y27" s="242"/>
      <c r="Z27" s="242"/>
      <c r="AB27" s="35"/>
      <c r="AC27" s="35"/>
      <c r="AD27" s="96"/>
    </row>
    <row r="28" spans="1:30" ht="23.25" x14ac:dyDescent="0.35">
      <c r="A28" s="116"/>
      <c r="B28" s="231" t="s">
        <v>162</v>
      </c>
      <c r="C28" s="232"/>
      <c r="D28" s="232"/>
      <c r="E28" s="232"/>
      <c r="F28" s="232"/>
      <c r="G28" s="232"/>
      <c r="H28" s="232"/>
      <c r="I28" s="232"/>
      <c r="J28" s="232"/>
      <c r="K28" s="232"/>
      <c r="L28" s="232"/>
      <c r="M28" s="232"/>
      <c r="N28" s="232"/>
      <c r="O28" s="116"/>
      <c r="P28" s="117"/>
      <c r="Q28" s="116"/>
      <c r="R28" s="192">
        <f t="shared" si="0"/>
        <v>21</v>
      </c>
      <c r="S28" s="266"/>
      <c r="T28" s="134"/>
      <c r="U28" s="235"/>
      <c r="V28" s="116"/>
      <c r="W28" s="96"/>
      <c r="X28" s="241"/>
      <c r="Y28" s="242"/>
      <c r="Z28" s="242"/>
      <c r="AB28" s="35"/>
      <c r="AC28" s="35"/>
      <c r="AD28" s="96"/>
    </row>
    <row r="29" spans="1:30" x14ac:dyDescent="0.2">
      <c r="A29" s="116"/>
      <c r="B29" s="224"/>
      <c r="C29" s="224"/>
      <c r="D29" s="224"/>
      <c r="E29" s="120"/>
      <c r="F29" s="120"/>
      <c r="G29" s="120"/>
      <c r="H29" s="120"/>
      <c r="I29" s="120"/>
      <c r="J29" s="120"/>
      <c r="K29" s="120"/>
      <c r="L29" s="120"/>
      <c r="M29" s="120"/>
      <c r="N29" s="120"/>
      <c r="O29" s="116"/>
      <c r="P29" s="117"/>
      <c r="Q29" s="116"/>
      <c r="R29" s="192">
        <f t="shared" si="0"/>
        <v>22</v>
      </c>
      <c r="S29" s="266"/>
      <c r="T29" s="134"/>
      <c r="U29" s="235"/>
      <c r="V29" s="116"/>
      <c r="W29" s="96"/>
      <c r="X29" s="241"/>
      <c r="Y29" s="242"/>
      <c r="Z29" s="242"/>
      <c r="AB29" s="35"/>
      <c r="AC29" s="35"/>
      <c r="AD29" s="96"/>
    </row>
    <row r="30" spans="1:30" x14ac:dyDescent="0.2">
      <c r="A30" s="116"/>
      <c r="B30" s="121" t="s">
        <v>170</v>
      </c>
      <c r="C30" s="121"/>
      <c r="D30" s="121"/>
      <c r="E30" s="121"/>
      <c r="F30" s="121"/>
      <c r="G30" s="121"/>
      <c r="H30" s="121"/>
      <c r="I30" s="121"/>
      <c r="J30" s="121"/>
      <c r="K30" s="121"/>
      <c r="L30" s="121"/>
      <c r="M30" s="121"/>
      <c r="N30" s="121"/>
      <c r="O30" s="116"/>
      <c r="P30" s="117"/>
      <c r="Q30" s="116"/>
      <c r="R30" s="192">
        <f t="shared" si="0"/>
        <v>23</v>
      </c>
      <c r="S30" s="266"/>
      <c r="T30" s="134"/>
      <c r="U30" s="235"/>
      <c r="V30" s="116"/>
      <c r="W30" s="96"/>
      <c r="X30" s="241"/>
      <c r="Y30" s="242"/>
      <c r="Z30" s="242"/>
      <c r="AB30" s="35"/>
      <c r="AC30" s="35"/>
      <c r="AD30" s="96"/>
    </row>
    <row r="31" spans="1:30" x14ac:dyDescent="0.2">
      <c r="A31" s="116"/>
      <c r="B31" s="121" t="s">
        <v>171</v>
      </c>
      <c r="C31" s="121"/>
      <c r="D31" s="121"/>
      <c r="E31" s="121"/>
      <c r="F31" s="121"/>
      <c r="G31" s="121"/>
      <c r="H31" s="121"/>
      <c r="I31" s="121"/>
      <c r="J31" s="121"/>
      <c r="K31" s="121"/>
      <c r="L31" s="121"/>
      <c r="M31" s="121"/>
      <c r="N31" s="121"/>
      <c r="O31" s="116"/>
      <c r="P31" s="117"/>
      <c r="Q31" s="116"/>
      <c r="R31" s="192">
        <f t="shared" si="0"/>
        <v>24</v>
      </c>
      <c r="S31" s="266"/>
      <c r="T31" s="134"/>
      <c r="U31" s="235"/>
      <c r="V31" s="116"/>
      <c r="W31" s="96"/>
      <c r="X31" s="241"/>
      <c r="Y31" s="242"/>
      <c r="Z31" s="242"/>
      <c r="AB31" s="35"/>
      <c r="AC31" s="35"/>
      <c r="AD31" s="96"/>
    </row>
    <row r="32" spans="1:30" x14ac:dyDescent="0.2">
      <c r="A32" s="116"/>
      <c r="B32" s="121" t="s">
        <v>254</v>
      </c>
      <c r="C32" s="121"/>
      <c r="D32" s="121"/>
      <c r="E32" s="121"/>
      <c r="F32" s="121"/>
      <c r="G32" s="121"/>
      <c r="H32" s="121"/>
      <c r="I32" s="121"/>
      <c r="J32" s="121"/>
      <c r="K32" s="121"/>
      <c r="L32" s="121"/>
      <c r="M32" s="121"/>
      <c r="N32" s="121"/>
      <c r="O32" s="116"/>
      <c r="P32" s="117"/>
      <c r="Q32" s="116"/>
      <c r="R32" s="192">
        <f t="shared" si="0"/>
        <v>25</v>
      </c>
      <c r="S32" s="266"/>
      <c r="T32" s="134"/>
      <c r="U32" s="235"/>
      <c r="V32" s="116"/>
      <c r="W32" s="96"/>
      <c r="X32" s="241"/>
      <c r="Y32" s="242"/>
      <c r="Z32" s="242"/>
      <c r="AB32" s="35"/>
      <c r="AC32" s="35"/>
      <c r="AD32" s="96"/>
    </row>
    <row r="33" spans="1:30" x14ac:dyDescent="0.2">
      <c r="A33" s="116"/>
      <c r="B33" s="120"/>
      <c r="C33" s="120"/>
      <c r="D33" s="120"/>
      <c r="E33" s="120"/>
      <c r="F33" s="120"/>
      <c r="G33" s="120"/>
      <c r="H33" s="120"/>
      <c r="I33" s="120"/>
      <c r="J33" s="120"/>
      <c r="K33" s="120"/>
      <c r="L33" s="120"/>
      <c r="M33" s="120"/>
      <c r="N33" s="120"/>
      <c r="O33" s="116"/>
      <c r="P33" s="117"/>
      <c r="Q33" s="116"/>
      <c r="R33" s="192">
        <f t="shared" si="0"/>
        <v>26</v>
      </c>
      <c r="S33" s="266"/>
      <c r="T33" s="134"/>
      <c r="U33" s="235"/>
      <c r="V33" s="116"/>
      <c r="W33" s="96"/>
      <c r="X33" s="241"/>
      <c r="Y33" s="242"/>
      <c r="Z33" s="242"/>
      <c r="AB33" s="35"/>
      <c r="AC33" s="35"/>
      <c r="AD33" s="96"/>
    </row>
    <row r="34" spans="1:30" x14ac:dyDescent="0.2">
      <c r="A34" s="116"/>
      <c r="B34" s="120"/>
      <c r="C34" s="120"/>
      <c r="D34" s="120"/>
      <c r="E34" s="120"/>
      <c r="F34" s="120"/>
      <c r="G34" s="120"/>
      <c r="H34" s="120"/>
      <c r="I34" s="120"/>
      <c r="J34" s="120"/>
      <c r="K34" s="120"/>
      <c r="L34" s="120"/>
      <c r="M34" s="120"/>
      <c r="N34" s="120"/>
      <c r="O34" s="116"/>
      <c r="P34" s="117"/>
      <c r="Q34" s="116"/>
      <c r="R34" s="192">
        <f t="shared" si="0"/>
        <v>27</v>
      </c>
      <c r="S34" s="266"/>
      <c r="T34" s="134"/>
      <c r="U34" s="235"/>
      <c r="V34" s="116"/>
      <c r="W34" s="96"/>
      <c r="X34" s="241"/>
      <c r="Y34" s="242"/>
      <c r="Z34" s="242"/>
      <c r="AB34" s="35"/>
      <c r="AC34" s="35"/>
      <c r="AD34" s="96"/>
    </row>
    <row r="35" spans="1:30" x14ac:dyDescent="0.2">
      <c r="A35" s="116"/>
      <c r="B35" s="116"/>
      <c r="C35" s="116"/>
      <c r="D35" s="116"/>
      <c r="E35" s="116"/>
      <c r="F35" s="116"/>
      <c r="G35" s="116"/>
      <c r="H35" s="116"/>
      <c r="I35" s="116"/>
      <c r="J35" s="116"/>
      <c r="K35" s="116"/>
      <c r="L35" s="116"/>
      <c r="M35" s="116"/>
      <c r="N35" s="116"/>
      <c r="O35" s="116"/>
      <c r="P35" s="117"/>
      <c r="Q35" s="116"/>
      <c r="R35" s="192">
        <f t="shared" si="0"/>
        <v>28</v>
      </c>
      <c r="S35" s="266"/>
      <c r="T35" s="134"/>
      <c r="U35" s="235"/>
      <c r="V35" s="116"/>
      <c r="W35" s="96"/>
      <c r="X35" s="241"/>
      <c r="Y35" s="242"/>
      <c r="Z35" s="242"/>
      <c r="AB35" s="35"/>
      <c r="AC35" s="35"/>
      <c r="AD35" s="96"/>
    </row>
    <row r="36" spans="1:30" x14ac:dyDescent="0.2">
      <c r="A36" s="116"/>
      <c r="B36" s="120"/>
      <c r="C36" s="120"/>
      <c r="D36" s="120"/>
      <c r="E36" s="328" t="s">
        <v>241</v>
      </c>
      <c r="F36" s="327"/>
      <c r="G36" s="327"/>
      <c r="H36" s="327"/>
      <c r="I36" s="327"/>
      <c r="J36" s="327"/>
      <c r="K36" s="120"/>
      <c r="L36" s="120"/>
      <c r="M36" s="120"/>
      <c r="N36" s="120"/>
      <c r="O36" s="116"/>
      <c r="P36" s="117"/>
      <c r="Q36" s="116"/>
      <c r="R36" s="192">
        <f t="shared" si="0"/>
        <v>29</v>
      </c>
      <c r="S36" s="266"/>
      <c r="T36" s="134"/>
      <c r="U36" s="235"/>
      <c r="V36" s="116"/>
      <c r="W36" s="96"/>
      <c r="X36" s="241"/>
      <c r="Y36" s="242"/>
      <c r="Z36" s="242"/>
      <c r="AB36" s="35"/>
      <c r="AC36" s="35"/>
      <c r="AD36" s="96"/>
    </row>
    <row r="37" spans="1:30" x14ac:dyDescent="0.2">
      <c r="A37" s="116"/>
      <c r="B37" s="120"/>
      <c r="C37" s="120"/>
      <c r="D37" s="120"/>
      <c r="E37" s="329" t="s">
        <v>124</v>
      </c>
      <c r="F37" s="321"/>
      <c r="G37" s="325" t="s">
        <v>243</v>
      </c>
      <c r="H37" s="331" t="s">
        <v>250</v>
      </c>
      <c r="I37" s="330"/>
      <c r="J37" s="330"/>
      <c r="K37" s="120"/>
      <c r="L37" s="120"/>
      <c r="M37" s="120"/>
      <c r="N37" s="120"/>
      <c r="O37" s="116"/>
      <c r="P37" s="117"/>
      <c r="Q37" s="116"/>
      <c r="R37" s="192">
        <f t="shared" si="0"/>
        <v>30</v>
      </c>
      <c r="S37" s="266"/>
      <c r="T37" s="134"/>
      <c r="U37" s="235"/>
      <c r="V37" s="116"/>
      <c r="W37" s="96"/>
      <c r="X37" s="241"/>
      <c r="Y37" s="242"/>
      <c r="Z37" s="242"/>
      <c r="AB37" s="35"/>
      <c r="AC37" s="35"/>
      <c r="AD37" s="96"/>
    </row>
    <row r="38" spans="1:30" x14ac:dyDescent="0.2">
      <c r="A38" s="116"/>
      <c r="B38" s="120"/>
      <c r="C38" s="120"/>
      <c r="D38" s="120"/>
      <c r="E38" s="323" t="s">
        <v>242</v>
      </c>
      <c r="F38" s="324"/>
      <c r="G38" s="335" t="s">
        <v>243</v>
      </c>
      <c r="H38" s="336"/>
      <c r="I38" s="334"/>
      <c r="J38" s="334"/>
      <c r="K38" s="120"/>
      <c r="L38" s="120"/>
      <c r="M38" s="120"/>
      <c r="N38" s="120"/>
      <c r="O38" s="116"/>
      <c r="P38" s="117"/>
      <c r="Q38" s="116"/>
      <c r="R38" s="192">
        <f t="shared" si="0"/>
        <v>31</v>
      </c>
      <c r="S38" s="266"/>
      <c r="T38" s="134"/>
      <c r="U38" s="235"/>
      <c r="V38" s="116"/>
      <c r="W38" s="96"/>
      <c r="X38" s="241"/>
      <c r="Y38" s="242"/>
      <c r="Z38" s="242"/>
      <c r="AB38" s="35"/>
      <c r="AC38" s="35"/>
      <c r="AD38" s="96"/>
    </row>
    <row r="39" spans="1:30" x14ac:dyDescent="0.2">
      <c r="A39" s="116"/>
      <c r="B39" s="120"/>
      <c r="C39" s="120"/>
      <c r="D39" s="120"/>
      <c r="E39" s="323" t="s">
        <v>244</v>
      </c>
      <c r="F39" s="324"/>
      <c r="G39" s="335" t="s">
        <v>245</v>
      </c>
      <c r="H39" s="336"/>
      <c r="I39" s="334"/>
      <c r="J39" s="334"/>
      <c r="K39" s="120"/>
      <c r="L39" s="120"/>
      <c r="M39" s="120"/>
      <c r="N39" s="120"/>
      <c r="O39" s="116"/>
      <c r="P39" s="117"/>
      <c r="Q39" s="116"/>
      <c r="R39" s="192">
        <f t="shared" si="0"/>
        <v>32</v>
      </c>
      <c r="S39" s="266"/>
      <c r="T39" s="134"/>
      <c r="U39" s="235"/>
      <c r="V39" s="116"/>
      <c r="W39" s="96"/>
      <c r="X39" s="241"/>
      <c r="Y39" s="242"/>
      <c r="Z39" s="242"/>
      <c r="AB39" s="35"/>
      <c r="AC39" s="35"/>
      <c r="AD39" s="96"/>
    </row>
    <row r="40" spans="1:30" x14ac:dyDescent="0.2">
      <c r="A40" s="116"/>
      <c r="B40" s="120"/>
      <c r="C40" s="120"/>
      <c r="D40" s="120"/>
      <c r="E40" s="323" t="s">
        <v>246</v>
      </c>
      <c r="F40" s="324"/>
      <c r="G40" s="335" t="s">
        <v>247</v>
      </c>
      <c r="H40" s="336"/>
      <c r="I40" s="334"/>
      <c r="J40" s="334"/>
      <c r="K40" s="120"/>
      <c r="L40" s="120"/>
      <c r="M40" s="120"/>
      <c r="N40" s="120"/>
      <c r="O40" s="116"/>
      <c r="P40" s="117"/>
      <c r="Q40" s="116"/>
      <c r="R40" s="192">
        <f t="shared" si="0"/>
        <v>33</v>
      </c>
      <c r="S40" s="266"/>
      <c r="T40" s="134"/>
      <c r="U40" s="235"/>
      <c r="V40" s="116"/>
      <c r="W40" s="96"/>
      <c r="X40" s="241"/>
      <c r="Y40" s="242"/>
      <c r="Z40" s="242"/>
      <c r="AB40" s="35"/>
      <c r="AC40" s="35"/>
      <c r="AD40" s="96"/>
    </row>
    <row r="41" spans="1:30" x14ac:dyDescent="0.2">
      <c r="A41" s="116"/>
      <c r="B41" s="120"/>
      <c r="C41" s="120"/>
      <c r="D41" s="120"/>
      <c r="E41" s="120"/>
      <c r="F41" s="120"/>
      <c r="G41" s="120"/>
      <c r="H41" s="120"/>
      <c r="I41" s="120"/>
      <c r="J41" s="120"/>
      <c r="K41" s="120"/>
      <c r="L41" s="120"/>
      <c r="M41" s="120"/>
      <c r="N41" s="120"/>
      <c r="O41" s="116"/>
      <c r="P41" s="117"/>
      <c r="Q41" s="116"/>
      <c r="R41" s="192">
        <f t="shared" si="0"/>
        <v>34</v>
      </c>
      <c r="S41" s="266"/>
      <c r="T41" s="134"/>
      <c r="U41" s="235"/>
      <c r="V41" s="116"/>
      <c r="W41" s="96"/>
      <c r="X41" s="241"/>
      <c r="Y41" s="242"/>
      <c r="Z41" s="242"/>
      <c r="AB41" s="35"/>
      <c r="AC41" s="35"/>
      <c r="AD41" s="96"/>
    </row>
    <row r="42" spans="1:30" x14ac:dyDescent="0.2">
      <c r="A42" s="116"/>
      <c r="B42" s="116"/>
      <c r="C42" s="116"/>
      <c r="D42" s="116"/>
      <c r="E42" s="116"/>
      <c r="F42" s="116"/>
      <c r="G42" s="116"/>
      <c r="H42" s="116"/>
      <c r="I42" s="116"/>
      <c r="J42" s="116"/>
      <c r="K42" s="116"/>
      <c r="L42" s="116"/>
      <c r="M42" s="116"/>
      <c r="N42" s="116"/>
      <c r="O42" s="116"/>
      <c r="P42" s="117"/>
      <c r="Q42" s="116"/>
      <c r="R42" s="192">
        <f t="shared" si="0"/>
        <v>35</v>
      </c>
      <c r="S42" s="266"/>
      <c r="T42" s="134"/>
      <c r="U42" s="235"/>
      <c r="V42" s="116"/>
      <c r="W42" s="96"/>
      <c r="X42" s="241"/>
      <c r="Y42" s="242"/>
      <c r="Z42" s="242"/>
      <c r="AB42" s="35"/>
      <c r="AC42" s="35"/>
      <c r="AD42" s="96"/>
    </row>
    <row r="43" spans="1:30" x14ac:dyDescent="0.2">
      <c r="A43" s="96"/>
      <c r="B43" s="96"/>
      <c r="C43" s="96"/>
      <c r="D43" s="96"/>
      <c r="E43" s="96"/>
      <c r="F43" s="96"/>
      <c r="G43" s="96"/>
      <c r="H43" s="96"/>
      <c r="I43" s="96"/>
      <c r="J43" s="96"/>
      <c r="K43" s="96"/>
      <c r="L43" s="96"/>
      <c r="M43" s="96"/>
      <c r="N43" s="96"/>
      <c r="O43" s="96"/>
      <c r="P43" s="117"/>
      <c r="Q43" s="116"/>
      <c r="R43" s="192">
        <f t="shared" si="0"/>
        <v>36</v>
      </c>
      <c r="S43" s="266"/>
      <c r="T43" s="134"/>
      <c r="U43" s="235"/>
      <c r="V43" s="116"/>
      <c r="W43" s="96"/>
      <c r="X43" s="241"/>
      <c r="Y43" s="242"/>
      <c r="Z43" s="242"/>
      <c r="AB43" s="35"/>
      <c r="AC43" s="35"/>
      <c r="AD43" s="96"/>
    </row>
    <row r="44" spans="1:30" x14ac:dyDescent="0.2">
      <c r="A44" s="96"/>
      <c r="B44" s="96"/>
      <c r="C44" s="96"/>
      <c r="D44" s="96"/>
      <c r="E44" s="96"/>
      <c r="F44" s="96"/>
      <c r="G44" s="96"/>
      <c r="H44" s="96"/>
      <c r="I44" s="96"/>
      <c r="J44" s="96"/>
      <c r="K44" s="96"/>
      <c r="L44" s="96"/>
      <c r="M44" s="96"/>
      <c r="N44" s="96"/>
      <c r="O44" s="96"/>
      <c r="P44" s="117"/>
      <c r="Q44" s="116"/>
      <c r="R44" s="192">
        <f t="shared" si="0"/>
        <v>37</v>
      </c>
      <c r="S44" s="266"/>
      <c r="T44" s="134"/>
      <c r="U44" s="235"/>
      <c r="V44" s="116"/>
      <c r="W44" s="96"/>
      <c r="X44" s="241"/>
      <c r="Y44" s="242"/>
      <c r="Z44" s="242"/>
      <c r="AB44" s="35"/>
      <c r="AC44" s="35"/>
      <c r="AD44" s="96"/>
    </row>
    <row r="45" spans="1:30" x14ac:dyDescent="0.2">
      <c r="A45" s="96"/>
      <c r="B45" s="96"/>
      <c r="C45" s="96"/>
      <c r="D45" s="96"/>
      <c r="E45" s="96"/>
      <c r="F45" s="96"/>
      <c r="G45" s="96"/>
      <c r="H45" s="96"/>
      <c r="I45" s="96"/>
      <c r="J45" s="96"/>
      <c r="K45" s="96"/>
      <c r="L45" s="96"/>
      <c r="M45" s="96"/>
      <c r="N45" s="96"/>
      <c r="O45" s="96"/>
      <c r="P45" s="117"/>
      <c r="Q45" s="116"/>
      <c r="R45" s="192">
        <f t="shared" si="0"/>
        <v>38</v>
      </c>
      <c r="S45" s="266"/>
      <c r="T45" s="134"/>
      <c r="U45" s="235"/>
      <c r="V45" s="116"/>
      <c r="W45" s="96"/>
      <c r="X45" s="241"/>
      <c r="Y45" s="242"/>
      <c r="Z45" s="242"/>
      <c r="AB45" s="35"/>
      <c r="AC45" s="35"/>
      <c r="AD45" s="96"/>
    </row>
    <row r="46" spans="1:30" x14ac:dyDescent="0.2">
      <c r="A46" s="96"/>
      <c r="B46" s="96"/>
      <c r="C46" s="96"/>
      <c r="D46" s="96"/>
      <c r="E46" s="96"/>
      <c r="F46" s="96"/>
      <c r="G46" s="96"/>
      <c r="H46" s="96"/>
      <c r="I46" s="96"/>
      <c r="J46" s="96"/>
      <c r="K46" s="96"/>
      <c r="L46" s="96"/>
      <c r="M46" s="96"/>
      <c r="N46" s="96"/>
      <c r="O46" s="96"/>
      <c r="P46" s="117"/>
      <c r="Q46" s="116"/>
      <c r="R46" s="192">
        <f t="shared" si="0"/>
        <v>39</v>
      </c>
      <c r="S46" s="266"/>
      <c r="T46" s="134"/>
      <c r="U46" s="235"/>
      <c r="V46" s="116"/>
      <c r="W46" s="96"/>
      <c r="X46" s="241"/>
      <c r="Y46" s="242"/>
      <c r="Z46" s="242"/>
      <c r="AB46" s="35"/>
      <c r="AC46" s="35"/>
      <c r="AD46" s="96"/>
    </row>
    <row r="47" spans="1:30" x14ac:dyDescent="0.2">
      <c r="A47" s="96"/>
      <c r="B47" s="96"/>
      <c r="C47" s="96"/>
      <c r="D47" s="96"/>
      <c r="E47" s="96"/>
      <c r="F47" s="96"/>
      <c r="G47" s="96"/>
      <c r="H47" s="96"/>
      <c r="I47" s="96"/>
      <c r="J47" s="96"/>
      <c r="K47" s="96"/>
      <c r="L47" s="96"/>
      <c r="M47" s="96"/>
      <c r="N47" s="96"/>
      <c r="O47" s="96"/>
      <c r="P47" s="117"/>
      <c r="Q47" s="116"/>
      <c r="R47" s="192">
        <f t="shared" si="0"/>
        <v>40</v>
      </c>
      <c r="S47" s="266"/>
      <c r="T47" s="134"/>
      <c r="U47" s="235"/>
      <c r="V47" s="116"/>
      <c r="W47" s="96"/>
      <c r="X47" s="241"/>
      <c r="Y47" s="242"/>
      <c r="Z47" s="242"/>
      <c r="AB47" s="35"/>
      <c r="AC47" s="35"/>
      <c r="AD47" s="96"/>
    </row>
    <row r="48" spans="1:30" x14ac:dyDescent="0.2">
      <c r="A48" s="96"/>
      <c r="B48" s="96"/>
      <c r="C48" s="96"/>
      <c r="D48" s="96"/>
      <c r="E48" s="96"/>
      <c r="F48" s="96"/>
      <c r="G48" s="96"/>
      <c r="H48" s="96"/>
      <c r="I48" s="96"/>
      <c r="J48" s="96"/>
      <c r="K48" s="96"/>
      <c r="L48" s="96"/>
      <c r="M48" s="96"/>
      <c r="N48" s="96"/>
      <c r="O48" s="96"/>
      <c r="P48" s="117"/>
      <c r="Q48" s="116"/>
      <c r="R48" s="192">
        <f t="shared" si="0"/>
        <v>41</v>
      </c>
      <c r="S48" s="266"/>
      <c r="T48" s="134"/>
      <c r="U48" s="235"/>
      <c r="V48" s="116"/>
      <c r="W48" s="96"/>
      <c r="X48" s="241"/>
      <c r="Y48" s="242"/>
      <c r="Z48" s="242"/>
      <c r="AB48" s="35"/>
      <c r="AC48" s="35"/>
      <c r="AD48" s="96"/>
    </row>
    <row r="49" spans="1:30" x14ac:dyDescent="0.2">
      <c r="A49" s="96"/>
      <c r="B49" s="96"/>
      <c r="C49" s="96"/>
      <c r="D49" s="96"/>
      <c r="E49" s="96"/>
      <c r="F49" s="96"/>
      <c r="G49" s="96"/>
      <c r="H49" s="96"/>
      <c r="I49" s="96"/>
      <c r="J49" s="96"/>
      <c r="K49" s="96"/>
      <c r="L49" s="96"/>
      <c r="M49" s="96"/>
      <c r="N49" s="96"/>
      <c r="O49" s="96"/>
      <c r="P49" s="117"/>
      <c r="Q49" s="116"/>
      <c r="R49" s="192">
        <f t="shared" si="0"/>
        <v>42</v>
      </c>
      <c r="S49" s="266"/>
      <c r="T49" s="134"/>
      <c r="U49" s="235"/>
      <c r="V49" s="116"/>
      <c r="W49" s="96"/>
      <c r="X49" s="241"/>
      <c r="Y49" s="242"/>
      <c r="Z49" s="242"/>
      <c r="AB49" s="35"/>
      <c r="AC49" s="35"/>
      <c r="AD49" s="96"/>
    </row>
    <row r="50" spans="1:30" x14ac:dyDescent="0.2">
      <c r="A50" s="96"/>
      <c r="B50" s="96"/>
      <c r="C50" s="96"/>
      <c r="D50" s="96"/>
      <c r="E50" s="96"/>
      <c r="F50" s="96"/>
      <c r="G50" s="96"/>
      <c r="H50" s="96"/>
      <c r="I50" s="96"/>
      <c r="J50" s="96"/>
      <c r="K50" s="96"/>
      <c r="L50" s="96"/>
      <c r="M50" s="96"/>
      <c r="N50" s="96"/>
      <c r="O50" s="96"/>
      <c r="P50" s="117"/>
      <c r="Q50" s="116"/>
      <c r="R50" s="192">
        <f t="shared" si="0"/>
        <v>43</v>
      </c>
      <c r="S50" s="266"/>
      <c r="T50" s="134"/>
      <c r="U50" s="235"/>
      <c r="V50" s="116"/>
      <c r="W50" s="96"/>
      <c r="X50" s="241"/>
      <c r="Y50" s="242"/>
      <c r="Z50" s="242"/>
      <c r="AB50" s="35"/>
      <c r="AC50" s="35"/>
      <c r="AD50" s="96"/>
    </row>
    <row r="51" spans="1:30" x14ac:dyDescent="0.2">
      <c r="A51" s="96"/>
      <c r="B51" s="96"/>
      <c r="C51" s="96"/>
      <c r="D51" s="96"/>
      <c r="E51" s="96"/>
      <c r="F51" s="96"/>
      <c r="G51" s="96"/>
      <c r="H51" s="96"/>
      <c r="I51" s="96"/>
      <c r="J51" s="96"/>
      <c r="K51" s="96"/>
      <c r="L51" s="96"/>
      <c r="M51" s="96"/>
      <c r="N51" s="96"/>
      <c r="O51" s="96"/>
      <c r="P51" s="117"/>
      <c r="Q51" s="116"/>
      <c r="R51" s="192">
        <f t="shared" si="0"/>
        <v>44</v>
      </c>
      <c r="S51" s="266"/>
      <c r="T51" s="134"/>
      <c r="U51" s="235"/>
      <c r="V51" s="116"/>
      <c r="W51" s="96"/>
      <c r="X51" s="241"/>
      <c r="Y51" s="242"/>
      <c r="Z51" s="242"/>
      <c r="AB51" s="35"/>
      <c r="AC51" s="35"/>
      <c r="AD51" s="96"/>
    </row>
    <row r="52" spans="1:30" x14ac:dyDescent="0.2">
      <c r="A52" s="96"/>
      <c r="B52" s="96"/>
      <c r="C52" s="96"/>
      <c r="D52" s="96"/>
      <c r="E52" s="96"/>
      <c r="F52" s="96"/>
      <c r="G52" s="96"/>
      <c r="H52" s="96"/>
      <c r="I52" s="96"/>
      <c r="J52" s="96"/>
      <c r="K52" s="96"/>
      <c r="L52" s="96"/>
      <c r="M52" s="96"/>
      <c r="N52" s="96"/>
      <c r="O52" s="96"/>
      <c r="P52" s="117"/>
      <c r="Q52" s="116"/>
      <c r="R52" s="192">
        <f t="shared" si="0"/>
        <v>45</v>
      </c>
      <c r="S52" s="266"/>
      <c r="T52" s="134"/>
      <c r="U52" s="235"/>
      <c r="V52" s="116"/>
      <c r="W52" s="96"/>
      <c r="X52" s="241"/>
      <c r="Y52" s="242"/>
      <c r="Z52" s="242"/>
      <c r="AB52" s="35"/>
      <c r="AC52" s="35"/>
      <c r="AD52" s="96"/>
    </row>
    <row r="53" spans="1:30" x14ac:dyDescent="0.2">
      <c r="A53" s="96"/>
      <c r="B53" s="96"/>
      <c r="C53" s="96"/>
      <c r="D53" s="96"/>
      <c r="E53" s="96"/>
      <c r="F53" s="96"/>
      <c r="G53" s="96"/>
      <c r="H53" s="96"/>
      <c r="I53" s="96"/>
      <c r="J53" s="96"/>
      <c r="K53" s="96"/>
      <c r="L53" s="96"/>
      <c r="M53" s="96"/>
      <c r="N53" s="96"/>
      <c r="O53" s="96"/>
      <c r="P53" s="117"/>
      <c r="Q53" s="116"/>
      <c r="R53" s="192">
        <f t="shared" si="0"/>
        <v>46</v>
      </c>
      <c r="S53" s="266"/>
      <c r="T53" s="134"/>
      <c r="U53" s="235"/>
      <c r="V53" s="116"/>
      <c r="W53" s="96"/>
      <c r="X53" s="241"/>
      <c r="Y53" s="242"/>
      <c r="Z53" s="242"/>
      <c r="AB53" s="35"/>
      <c r="AC53" s="35"/>
      <c r="AD53" s="96"/>
    </row>
    <row r="54" spans="1:30" x14ac:dyDescent="0.2">
      <c r="A54" s="96"/>
      <c r="B54" s="96"/>
      <c r="C54" s="96"/>
      <c r="D54" s="96"/>
      <c r="E54" s="96"/>
      <c r="F54" s="96"/>
      <c r="G54" s="96"/>
      <c r="H54" s="96"/>
      <c r="I54" s="96"/>
      <c r="J54" s="96"/>
      <c r="K54" s="96"/>
      <c r="L54" s="96"/>
      <c r="M54" s="96"/>
      <c r="N54" s="96"/>
      <c r="O54" s="96"/>
      <c r="P54" s="117"/>
      <c r="Q54" s="116"/>
      <c r="R54" s="192">
        <f t="shared" si="0"/>
        <v>47</v>
      </c>
      <c r="S54" s="266"/>
      <c r="T54" s="134"/>
      <c r="U54" s="235"/>
      <c r="V54" s="116"/>
      <c r="W54" s="96"/>
      <c r="X54" s="241"/>
      <c r="Y54" s="242"/>
      <c r="Z54" s="242"/>
      <c r="AB54" s="35"/>
      <c r="AC54" s="35"/>
      <c r="AD54" s="96"/>
    </row>
    <row r="55" spans="1:30" x14ac:dyDescent="0.2">
      <c r="A55" s="96"/>
      <c r="B55" s="96"/>
      <c r="C55" s="96"/>
      <c r="D55" s="96"/>
      <c r="E55" s="96"/>
      <c r="F55" s="96"/>
      <c r="G55" s="96"/>
      <c r="H55" s="96"/>
      <c r="I55" s="96"/>
      <c r="J55" s="96"/>
      <c r="K55" s="96"/>
      <c r="L55" s="96"/>
      <c r="M55" s="96"/>
      <c r="N55" s="96"/>
      <c r="O55" s="96"/>
      <c r="P55" s="117"/>
      <c r="Q55" s="116"/>
      <c r="R55" s="192">
        <f t="shared" si="0"/>
        <v>48</v>
      </c>
      <c r="S55" s="266"/>
      <c r="T55" s="134"/>
      <c r="U55" s="235"/>
      <c r="V55" s="116"/>
      <c r="W55" s="96"/>
      <c r="X55" s="241"/>
      <c r="Y55" s="242"/>
      <c r="Z55" s="242"/>
      <c r="AB55" s="35"/>
      <c r="AC55" s="35"/>
      <c r="AD55" s="96"/>
    </row>
    <row r="56" spans="1:30" x14ac:dyDescent="0.2">
      <c r="A56" s="96"/>
      <c r="B56" s="96"/>
      <c r="C56" s="96"/>
      <c r="D56" s="96"/>
      <c r="E56" s="96"/>
      <c r="F56" s="96"/>
      <c r="G56" s="96"/>
      <c r="H56" s="96"/>
      <c r="I56" s="96"/>
      <c r="J56" s="96"/>
      <c r="K56" s="96"/>
      <c r="L56" s="96"/>
      <c r="M56" s="96"/>
      <c r="N56" s="96"/>
      <c r="O56" s="96"/>
      <c r="P56" s="117"/>
      <c r="Q56" s="116"/>
      <c r="R56" s="192">
        <f t="shared" si="0"/>
        <v>49</v>
      </c>
      <c r="S56" s="266"/>
      <c r="T56" s="134"/>
      <c r="U56" s="235"/>
      <c r="V56" s="116"/>
      <c r="W56" s="96"/>
      <c r="X56" s="241"/>
      <c r="Y56" s="242"/>
      <c r="Z56" s="242"/>
      <c r="AB56" s="35"/>
      <c r="AC56" s="35"/>
      <c r="AD56" s="96"/>
    </row>
    <row r="57" spans="1:30" x14ac:dyDescent="0.2">
      <c r="A57" s="96"/>
      <c r="B57" s="96"/>
      <c r="C57" s="96"/>
      <c r="D57" s="96"/>
      <c r="E57" s="96"/>
      <c r="F57" s="96"/>
      <c r="G57" s="96"/>
      <c r="H57" s="96"/>
      <c r="I57" s="96"/>
      <c r="J57" s="96"/>
      <c r="K57" s="96"/>
      <c r="L57" s="96"/>
      <c r="M57" s="96"/>
      <c r="N57" s="96"/>
      <c r="O57" s="96"/>
      <c r="P57" s="117"/>
      <c r="Q57" s="116"/>
      <c r="R57" s="192">
        <f t="shared" si="0"/>
        <v>50</v>
      </c>
      <c r="S57" s="266"/>
      <c r="T57" s="134"/>
      <c r="U57" s="235"/>
      <c r="V57" s="116"/>
      <c r="W57" s="96"/>
      <c r="X57" s="241"/>
      <c r="Y57" s="242"/>
      <c r="Z57" s="242"/>
      <c r="AB57" s="35"/>
      <c r="AC57" s="35"/>
      <c r="AD57" s="96"/>
    </row>
    <row r="58" spans="1:30" x14ac:dyDescent="0.2">
      <c r="A58" s="96"/>
      <c r="B58" s="96"/>
      <c r="C58" s="96"/>
      <c r="D58" s="96"/>
      <c r="E58" s="96"/>
      <c r="F58" s="96"/>
      <c r="G58" s="96"/>
      <c r="H58" s="96"/>
      <c r="I58" s="96"/>
      <c r="J58" s="96"/>
      <c r="K58" s="96"/>
      <c r="L58" s="96"/>
      <c r="M58" s="96"/>
      <c r="N58" s="96"/>
      <c r="O58" s="96"/>
      <c r="P58" s="117"/>
      <c r="Q58" s="116"/>
      <c r="R58" s="192">
        <f t="shared" si="0"/>
        <v>51</v>
      </c>
      <c r="S58" s="266"/>
      <c r="T58" s="134"/>
      <c r="U58" s="235"/>
      <c r="V58" s="116"/>
      <c r="W58" s="96"/>
      <c r="X58" s="241"/>
      <c r="Y58" s="242"/>
      <c r="Z58" s="242"/>
      <c r="AB58" s="35"/>
      <c r="AC58" s="35"/>
      <c r="AD58" s="96"/>
    </row>
    <row r="59" spans="1:30" x14ac:dyDescent="0.2">
      <c r="A59" s="96"/>
      <c r="B59" s="96"/>
      <c r="C59" s="96"/>
      <c r="D59" s="96"/>
      <c r="E59" s="96"/>
      <c r="F59" s="96"/>
      <c r="G59" s="96"/>
      <c r="H59" s="96"/>
      <c r="I59" s="96"/>
      <c r="J59" s="96"/>
      <c r="K59" s="96"/>
      <c r="L59" s="96"/>
      <c r="M59" s="96"/>
      <c r="N59" s="96"/>
      <c r="O59" s="96"/>
      <c r="P59" s="117"/>
      <c r="Q59" s="116"/>
      <c r="R59" s="192">
        <f t="shared" si="0"/>
        <v>52</v>
      </c>
      <c r="S59" s="266"/>
      <c r="T59" s="134"/>
      <c r="U59" s="235"/>
      <c r="V59" s="116"/>
      <c r="W59" s="96"/>
      <c r="X59" s="241"/>
      <c r="Y59" s="242"/>
      <c r="Z59" s="242"/>
      <c r="AB59" s="35"/>
      <c r="AC59" s="35"/>
      <c r="AD59" s="96"/>
    </row>
    <row r="60" spans="1:30" x14ac:dyDescent="0.2">
      <c r="A60" s="96"/>
      <c r="B60" s="96"/>
      <c r="C60" s="96"/>
      <c r="D60" s="96"/>
      <c r="E60" s="96"/>
      <c r="F60" s="96"/>
      <c r="G60" s="96"/>
      <c r="H60" s="96"/>
      <c r="I60" s="96"/>
      <c r="J60" s="96"/>
      <c r="K60" s="96"/>
      <c r="L60" s="96"/>
      <c r="M60" s="96"/>
      <c r="N60" s="96"/>
      <c r="O60" s="96"/>
      <c r="P60" s="117"/>
      <c r="Q60" s="116"/>
      <c r="R60" s="192">
        <f t="shared" si="0"/>
        <v>53</v>
      </c>
      <c r="S60" s="266"/>
      <c r="T60" s="134"/>
      <c r="U60" s="235"/>
      <c r="V60" s="116"/>
      <c r="W60" s="96"/>
      <c r="X60" s="241"/>
      <c r="Y60" s="242"/>
      <c r="Z60" s="242"/>
      <c r="AB60" s="35"/>
      <c r="AC60" s="35"/>
      <c r="AD60" s="96"/>
    </row>
    <row r="61" spans="1:30" x14ac:dyDescent="0.2">
      <c r="A61" s="96"/>
      <c r="B61" s="96"/>
      <c r="C61" s="96"/>
      <c r="D61" s="96"/>
      <c r="E61" s="96"/>
      <c r="F61" s="96"/>
      <c r="G61" s="96"/>
      <c r="H61" s="96"/>
      <c r="I61" s="96"/>
      <c r="J61" s="96"/>
      <c r="K61" s="96"/>
      <c r="L61" s="96"/>
      <c r="M61" s="96"/>
      <c r="N61" s="96"/>
      <c r="O61" s="96"/>
      <c r="P61" s="117"/>
      <c r="Q61" s="116"/>
      <c r="R61" s="192">
        <f t="shared" si="0"/>
        <v>54</v>
      </c>
      <c r="S61" s="266"/>
      <c r="T61" s="134"/>
      <c r="U61" s="235"/>
      <c r="V61" s="116"/>
      <c r="W61" s="96"/>
      <c r="X61" s="241"/>
      <c r="Y61" s="242"/>
      <c r="Z61" s="242"/>
      <c r="AB61" s="35"/>
      <c r="AC61" s="35"/>
      <c r="AD61" s="96"/>
    </row>
    <row r="62" spans="1:30" x14ac:dyDescent="0.2">
      <c r="A62" s="96"/>
      <c r="B62" s="96"/>
      <c r="C62" s="96"/>
      <c r="D62" s="96"/>
      <c r="E62" s="96"/>
      <c r="F62" s="96"/>
      <c r="G62" s="96"/>
      <c r="H62" s="96"/>
      <c r="I62" s="96"/>
      <c r="J62" s="96"/>
      <c r="K62" s="96"/>
      <c r="L62" s="96"/>
      <c r="M62" s="96"/>
      <c r="N62" s="96"/>
      <c r="O62" s="96"/>
      <c r="P62" s="117"/>
      <c r="Q62" s="116"/>
      <c r="R62" s="192">
        <f t="shared" si="0"/>
        <v>55</v>
      </c>
      <c r="S62" s="266"/>
      <c r="T62" s="134"/>
      <c r="U62" s="235"/>
      <c r="V62" s="116"/>
      <c r="W62" s="96"/>
      <c r="X62" s="241"/>
      <c r="Y62" s="242"/>
      <c r="Z62" s="242"/>
      <c r="AB62" s="35"/>
      <c r="AC62" s="35"/>
      <c r="AD62" s="96"/>
    </row>
    <row r="63" spans="1:30" x14ac:dyDescent="0.2">
      <c r="A63" s="96"/>
      <c r="B63" s="96"/>
      <c r="C63" s="96"/>
      <c r="D63" s="96"/>
      <c r="E63" s="96"/>
      <c r="F63" s="96"/>
      <c r="G63" s="96"/>
      <c r="H63" s="96"/>
      <c r="I63" s="96"/>
      <c r="J63" s="96"/>
      <c r="K63" s="96"/>
      <c r="L63" s="96"/>
      <c r="M63" s="96"/>
      <c r="N63" s="96"/>
      <c r="O63" s="96"/>
      <c r="P63" s="117"/>
      <c r="Q63" s="116"/>
      <c r="R63" s="192">
        <f t="shared" si="0"/>
        <v>56</v>
      </c>
      <c r="S63" s="266"/>
      <c r="T63" s="134"/>
      <c r="U63" s="235"/>
      <c r="V63" s="116"/>
      <c r="W63" s="96"/>
      <c r="X63" s="241"/>
      <c r="Y63" s="242"/>
      <c r="Z63" s="242"/>
      <c r="AB63" s="196"/>
      <c r="AC63" s="198"/>
      <c r="AD63" s="96"/>
    </row>
    <row r="64" spans="1:30" x14ac:dyDescent="0.2">
      <c r="A64" s="96"/>
      <c r="B64" s="96"/>
      <c r="C64" s="96"/>
      <c r="D64" s="96"/>
      <c r="E64" s="96"/>
      <c r="F64" s="96"/>
      <c r="G64" s="96"/>
      <c r="H64" s="96"/>
      <c r="I64" s="96"/>
      <c r="J64" s="96"/>
      <c r="K64" s="96"/>
      <c r="L64" s="96"/>
      <c r="M64" s="96"/>
      <c r="N64" s="96"/>
      <c r="O64" s="96"/>
      <c r="P64" s="117"/>
      <c r="Q64" s="116"/>
      <c r="R64" s="192">
        <f t="shared" si="0"/>
        <v>57</v>
      </c>
      <c r="S64" s="266"/>
      <c r="T64" s="134"/>
      <c r="U64" s="235"/>
      <c r="V64" s="116"/>
      <c r="W64" s="96"/>
      <c r="X64" s="241"/>
      <c r="Y64" s="242"/>
      <c r="Z64" s="242"/>
      <c r="AB64" s="183"/>
      <c r="AC64" s="24"/>
    </row>
    <row r="65" spans="1:29" x14ac:dyDescent="0.2">
      <c r="A65" s="96"/>
      <c r="B65" s="96"/>
      <c r="C65" s="96"/>
      <c r="D65" s="96"/>
      <c r="E65" s="96"/>
      <c r="F65" s="96"/>
      <c r="G65" s="96"/>
      <c r="H65" s="96"/>
      <c r="I65" s="96"/>
      <c r="J65" s="96"/>
      <c r="K65" s="96"/>
      <c r="L65" s="96"/>
      <c r="M65" s="96"/>
      <c r="N65" s="96"/>
      <c r="O65" s="96"/>
      <c r="P65" s="117"/>
      <c r="Q65" s="116"/>
      <c r="R65" s="192">
        <f t="shared" si="0"/>
        <v>58</v>
      </c>
      <c r="S65" s="266"/>
      <c r="T65" s="134"/>
      <c r="U65" s="235"/>
      <c r="V65" s="116"/>
      <c r="W65" s="96"/>
      <c r="X65" s="241"/>
      <c r="Y65" s="242"/>
      <c r="Z65" s="242"/>
      <c r="AB65" s="183"/>
      <c r="AC65" s="24"/>
    </row>
    <row r="66" spans="1:29" x14ac:dyDescent="0.2">
      <c r="A66" s="96"/>
      <c r="B66" s="96"/>
      <c r="C66" s="96"/>
      <c r="D66" s="96"/>
      <c r="E66" s="96"/>
      <c r="F66" s="96"/>
      <c r="G66" s="96"/>
      <c r="H66" s="96"/>
      <c r="I66" s="96"/>
      <c r="J66" s="96"/>
      <c r="K66" s="96"/>
      <c r="L66" s="96"/>
      <c r="M66" s="96"/>
      <c r="N66" s="96"/>
      <c r="O66" s="96"/>
      <c r="P66" s="117"/>
      <c r="Q66" s="116"/>
      <c r="R66" s="192">
        <f t="shared" si="0"/>
        <v>59</v>
      </c>
      <c r="S66" s="266"/>
      <c r="T66" s="134"/>
      <c r="U66" s="235"/>
      <c r="V66" s="116"/>
      <c r="W66" s="96"/>
      <c r="X66" s="241"/>
      <c r="Y66" s="242"/>
      <c r="Z66" s="242"/>
      <c r="AB66" s="183"/>
      <c r="AC66" s="24"/>
    </row>
    <row r="67" spans="1:29" x14ac:dyDescent="0.2">
      <c r="A67" s="96"/>
      <c r="B67" s="96"/>
      <c r="C67" s="96"/>
      <c r="D67" s="96"/>
      <c r="E67" s="96"/>
      <c r="F67" s="96"/>
      <c r="G67" s="96"/>
      <c r="H67" s="96"/>
      <c r="I67" s="96"/>
      <c r="J67" s="96"/>
      <c r="K67" s="96"/>
      <c r="L67" s="96"/>
      <c r="M67" s="96"/>
      <c r="N67" s="96"/>
      <c r="O67" s="96"/>
      <c r="P67" s="117"/>
      <c r="Q67" s="116"/>
      <c r="R67" s="192">
        <f t="shared" si="0"/>
        <v>60</v>
      </c>
      <c r="S67" s="266"/>
      <c r="T67" s="134"/>
      <c r="U67" s="235"/>
      <c r="V67" s="116"/>
      <c r="W67" s="96"/>
      <c r="X67" s="241"/>
      <c r="Y67" s="242"/>
      <c r="Z67" s="242"/>
      <c r="AB67" s="183"/>
      <c r="AC67" s="24"/>
    </row>
    <row r="68" spans="1:29" x14ac:dyDescent="0.2">
      <c r="A68" s="96"/>
      <c r="B68" s="96"/>
      <c r="C68" s="96"/>
      <c r="D68" s="96"/>
      <c r="E68" s="96"/>
      <c r="F68" s="96"/>
      <c r="G68" s="96"/>
      <c r="H68" s="96"/>
      <c r="I68" s="96"/>
      <c r="J68" s="96"/>
      <c r="K68" s="96"/>
      <c r="L68" s="96"/>
      <c r="M68" s="96"/>
      <c r="N68" s="96"/>
      <c r="O68" s="96"/>
      <c r="P68" s="117"/>
      <c r="Q68" s="116"/>
      <c r="R68" s="116"/>
      <c r="S68" s="116"/>
      <c r="T68" s="116"/>
      <c r="U68" s="116"/>
      <c r="V68" s="116"/>
      <c r="W68" s="96"/>
      <c r="X68" s="241"/>
      <c r="Y68" s="242"/>
      <c r="Z68" s="242"/>
      <c r="AB68" s="183"/>
      <c r="AC68" s="24"/>
    </row>
    <row r="69" spans="1:29" x14ac:dyDescent="0.2">
      <c r="A69" s="96"/>
      <c r="B69" s="96"/>
      <c r="C69" s="96"/>
      <c r="D69" s="96"/>
      <c r="E69" s="96"/>
      <c r="F69" s="96"/>
      <c r="G69" s="96"/>
      <c r="H69" s="96"/>
      <c r="I69" s="96"/>
      <c r="J69" s="96"/>
      <c r="K69" s="96"/>
      <c r="L69" s="96"/>
      <c r="M69" s="96"/>
      <c r="N69" s="96"/>
      <c r="O69" s="96"/>
      <c r="P69" s="117"/>
      <c r="Q69" s="116"/>
      <c r="R69" s="96"/>
      <c r="S69" s="214"/>
      <c r="T69" s="96"/>
      <c r="U69" s="96"/>
      <c r="V69" s="96"/>
      <c r="W69" s="96"/>
      <c r="X69" s="241"/>
      <c r="Y69" s="242"/>
      <c r="Z69" s="242"/>
      <c r="AB69" s="183"/>
      <c r="AC69" s="24"/>
    </row>
    <row r="70" spans="1:29" x14ac:dyDescent="0.2">
      <c r="A70" s="96"/>
      <c r="B70" s="96"/>
      <c r="C70" s="96"/>
      <c r="D70" s="96"/>
      <c r="E70" s="96"/>
      <c r="F70" s="96"/>
      <c r="G70" s="96"/>
      <c r="H70" s="96"/>
      <c r="I70" s="96"/>
      <c r="J70" s="96"/>
      <c r="K70" s="96"/>
      <c r="L70" s="96"/>
      <c r="M70" s="96"/>
      <c r="N70" s="96"/>
      <c r="O70" s="96"/>
      <c r="P70" s="117"/>
      <c r="Q70" s="116"/>
      <c r="R70" s="96"/>
      <c r="S70" s="214"/>
      <c r="T70" s="96"/>
      <c r="U70" s="96"/>
      <c r="V70" s="96"/>
      <c r="W70" s="96"/>
      <c r="X70" s="241"/>
      <c r="Y70" s="242"/>
      <c r="Z70" s="242"/>
      <c r="AB70" s="183"/>
      <c r="AC70" s="24"/>
    </row>
    <row r="71" spans="1:29" x14ac:dyDescent="0.2">
      <c r="A71" s="96"/>
      <c r="B71" s="96"/>
      <c r="C71" s="96"/>
      <c r="D71" s="96"/>
      <c r="E71" s="96"/>
      <c r="F71" s="96"/>
      <c r="G71" s="96"/>
      <c r="H71" s="96"/>
      <c r="I71" s="96"/>
      <c r="J71" s="96"/>
      <c r="K71" s="96"/>
      <c r="L71" s="96"/>
      <c r="M71" s="96"/>
      <c r="N71" s="96"/>
      <c r="O71" s="96"/>
      <c r="P71" s="117"/>
      <c r="Q71" s="116"/>
      <c r="R71" s="96"/>
      <c r="S71" s="214"/>
      <c r="T71" s="96"/>
      <c r="U71" s="96"/>
      <c r="V71" s="96"/>
      <c r="W71" s="96"/>
      <c r="X71" s="241"/>
      <c r="Y71" s="242"/>
      <c r="Z71" s="242"/>
      <c r="AB71" s="183"/>
      <c r="AC71" s="24"/>
    </row>
    <row r="72" spans="1:29" x14ac:dyDescent="0.2">
      <c r="A72" s="96"/>
      <c r="B72" s="96"/>
      <c r="C72" s="96"/>
      <c r="D72" s="96"/>
      <c r="E72" s="96"/>
      <c r="F72" s="96"/>
      <c r="G72" s="96"/>
      <c r="H72" s="96"/>
      <c r="I72" s="96"/>
      <c r="J72" s="96"/>
      <c r="K72" s="96"/>
      <c r="L72" s="96"/>
      <c r="M72" s="96"/>
      <c r="N72" s="96"/>
      <c r="O72" s="96"/>
      <c r="P72" s="117"/>
      <c r="Q72" s="116"/>
      <c r="R72" s="96"/>
      <c r="S72" s="214"/>
      <c r="T72" s="96"/>
      <c r="U72" s="96"/>
      <c r="V72" s="96"/>
      <c r="W72" s="96"/>
      <c r="X72" s="241"/>
      <c r="Y72" s="242"/>
      <c r="Z72" s="242"/>
      <c r="AB72" s="183"/>
      <c r="AC72" s="24"/>
    </row>
    <row r="73" spans="1:29" x14ac:dyDescent="0.2">
      <c r="A73" s="96"/>
      <c r="B73" s="96"/>
      <c r="C73" s="96"/>
      <c r="D73" s="96"/>
      <c r="E73" s="96"/>
      <c r="F73" s="96"/>
      <c r="G73" s="96"/>
      <c r="H73" s="96"/>
      <c r="I73" s="96"/>
      <c r="J73" s="96"/>
      <c r="K73" s="96"/>
      <c r="L73" s="96"/>
      <c r="M73" s="96"/>
      <c r="N73" s="96"/>
      <c r="O73" s="96"/>
      <c r="P73" s="117"/>
      <c r="Q73" s="116"/>
      <c r="R73" s="96"/>
      <c r="S73" s="214"/>
      <c r="T73" s="96"/>
      <c r="U73" s="96"/>
      <c r="V73" s="96"/>
      <c r="W73" s="96"/>
      <c r="X73" s="241"/>
      <c r="Y73" s="242"/>
      <c r="Z73" s="242"/>
      <c r="AB73" s="183"/>
      <c r="AC73" s="24"/>
    </row>
    <row r="74" spans="1:29" x14ac:dyDescent="0.2">
      <c r="A74" s="96"/>
      <c r="B74" s="96"/>
      <c r="C74" s="96"/>
      <c r="D74" s="96"/>
      <c r="E74" s="96"/>
      <c r="F74" s="96"/>
      <c r="G74" s="96"/>
      <c r="H74" s="96"/>
      <c r="I74" s="96"/>
      <c r="J74" s="96"/>
      <c r="K74" s="96"/>
      <c r="L74" s="96"/>
      <c r="M74" s="96"/>
      <c r="N74" s="96"/>
      <c r="O74" s="96"/>
      <c r="P74" s="117"/>
      <c r="Q74" s="116"/>
      <c r="R74" s="96"/>
      <c r="S74" s="214"/>
      <c r="T74" s="96"/>
      <c r="U74" s="96"/>
      <c r="V74" s="96"/>
      <c r="W74" s="96"/>
      <c r="X74" s="241"/>
      <c r="Y74" s="242"/>
      <c r="Z74" s="242"/>
      <c r="AB74" s="183"/>
      <c r="AC74" s="24"/>
    </row>
    <row r="75" spans="1:29" x14ac:dyDescent="0.2">
      <c r="A75" s="96"/>
      <c r="B75" s="96"/>
      <c r="C75" s="96"/>
      <c r="D75" s="96"/>
      <c r="E75" s="96"/>
      <c r="F75" s="96"/>
      <c r="G75" s="96"/>
      <c r="H75" s="96"/>
      <c r="I75" s="96"/>
      <c r="J75" s="96"/>
      <c r="K75" s="96"/>
      <c r="L75" s="96"/>
      <c r="M75" s="96"/>
      <c r="N75" s="96"/>
      <c r="O75" s="96"/>
      <c r="P75" s="117"/>
      <c r="Q75" s="116"/>
      <c r="R75" s="96"/>
      <c r="S75" s="214"/>
      <c r="T75" s="96"/>
      <c r="U75" s="96"/>
      <c r="V75" s="96"/>
      <c r="W75" s="96"/>
      <c r="X75" s="241"/>
      <c r="Y75" s="242"/>
      <c r="Z75" s="242"/>
      <c r="AB75" s="183"/>
      <c r="AC75" s="24"/>
    </row>
    <row r="76" spans="1:29" x14ac:dyDescent="0.2">
      <c r="A76" s="96"/>
      <c r="B76" s="96"/>
      <c r="C76" s="96"/>
      <c r="D76" s="96"/>
      <c r="E76" s="96"/>
      <c r="F76" s="96"/>
      <c r="G76" s="96"/>
      <c r="H76" s="96"/>
      <c r="I76" s="96"/>
      <c r="J76" s="96"/>
      <c r="K76" s="96"/>
      <c r="L76" s="96"/>
      <c r="M76" s="96"/>
      <c r="N76" s="96"/>
      <c r="O76" s="96"/>
      <c r="P76" s="117"/>
      <c r="Q76" s="116"/>
      <c r="R76" s="96"/>
      <c r="S76" s="214"/>
      <c r="T76" s="96"/>
      <c r="U76" s="96"/>
      <c r="V76" s="96"/>
      <c r="W76" s="96"/>
      <c r="X76" s="241"/>
      <c r="Y76" s="242"/>
      <c r="Z76" s="242"/>
      <c r="AB76" s="183"/>
      <c r="AC76" s="24"/>
    </row>
    <row r="77" spans="1:29" x14ac:dyDescent="0.2">
      <c r="A77" s="96"/>
      <c r="B77" s="96"/>
      <c r="C77" s="96"/>
      <c r="D77" s="96"/>
      <c r="E77" s="96"/>
      <c r="F77" s="96"/>
      <c r="G77" s="96"/>
      <c r="H77" s="96"/>
      <c r="I77" s="96"/>
      <c r="J77" s="96"/>
      <c r="K77" s="96"/>
      <c r="L77" s="96"/>
      <c r="M77" s="96"/>
      <c r="N77" s="96"/>
      <c r="O77" s="96"/>
      <c r="P77" s="117"/>
      <c r="Q77" s="116"/>
      <c r="R77" s="96"/>
      <c r="S77" s="214"/>
      <c r="T77" s="96"/>
      <c r="U77" s="96"/>
      <c r="V77" s="96"/>
      <c r="W77" s="96"/>
      <c r="X77" s="241"/>
      <c r="Y77" s="242"/>
      <c r="Z77" s="242"/>
      <c r="AB77" s="183"/>
      <c r="AC77" s="24"/>
    </row>
    <row r="78" spans="1:29" x14ac:dyDescent="0.2">
      <c r="A78" s="96"/>
      <c r="B78" s="96"/>
      <c r="C78" s="96"/>
      <c r="D78" s="96"/>
      <c r="E78" s="96"/>
      <c r="F78" s="96"/>
      <c r="G78" s="96"/>
      <c r="H78" s="96"/>
      <c r="I78" s="96"/>
      <c r="J78" s="96"/>
      <c r="K78" s="96"/>
      <c r="L78" s="96"/>
      <c r="M78" s="96"/>
      <c r="N78" s="96"/>
      <c r="O78" s="96"/>
      <c r="P78" s="117"/>
      <c r="Q78" s="116"/>
      <c r="R78" s="96"/>
      <c r="S78" s="214"/>
      <c r="T78" s="96"/>
      <c r="U78" s="96"/>
      <c r="V78" s="96"/>
      <c r="W78" s="96"/>
      <c r="X78" s="241"/>
      <c r="Y78" s="242"/>
      <c r="Z78" s="242"/>
      <c r="AB78" s="183"/>
      <c r="AC78" s="24"/>
    </row>
    <row r="79" spans="1:29" x14ac:dyDescent="0.2">
      <c r="A79" s="96"/>
      <c r="B79" s="96"/>
      <c r="C79" s="96"/>
      <c r="D79" s="96"/>
      <c r="E79" s="96"/>
      <c r="F79" s="96"/>
      <c r="G79" s="96"/>
      <c r="H79" s="96"/>
      <c r="I79" s="96"/>
      <c r="J79" s="96"/>
      <c r="K79" s="96"/>
      <c r="L79" s="96"/>
      <c r="M79" s="96"/>
      <c r="N79" s="96"/>
      <c r="O79" s="96"/>
      <c r="P79" s="117"/>
      <c r="Q79" s="116"/>
      <c r="R79" s="96"/>
      <c r="S79" s="214"/>
      <c r="T79" s="96"/>
      <c r="U79" s="96"/>
      <c r="V79" s="96"/>
      <c r="W79" s="96"/>
      <c r="X79" s="241"/>
      <c r="Y79" s="242"/>
      <c r="Z79" s="242"/>
      <c r="AB79" s="183"/>
      <c r="AC79" s="24"/>
    </row>
    <row r="80" spans="1:29" x14ac:dyDescent="0.2">
      <c r="A80" s="96"/>
      <c r="B80" s="96"/>
      <c r="C80" s="96"/>
      <c r="D80" s="96"/>
      <c r="E80" s="96"/>
      <c r="F80" s="96"/>
      <c r="G80" s="96"/>
      <c r="H80" s="96"/>
      <c r="I80" s="96"/>
      <c r="J80" s="96"/>
      <c r="K80" s="96"/>
      <c r="L80" s="96"/>
      <c r="M80" s="96"/>
      <c r="N80" s="96"/>
      <c r="O80" s="96"/>
      <c r="P80" s="117"/>
      <c r="Q80" s="116"/>
      <c r="R80" s="96"/>
      <c r="S80" s="214"/>
      <c r="T80" s="96"/>
      <c r="U80" s="96"/>
      <c r="V80" s="96"/>
      <c r="W80" s="96"/>
      <c r="X80" s="241"/>
      <c r="Y80" s="242"/>
      <c r="Z80" s="242"/>
      <c r="AB80" s="183"/>
      <c r="AC80" s="24"/>
    </row>
    <row r="81" spans="1:29" x14ac:dyDescent="0.2">
      <c r="A81" s="96"/>
      <c r="B81" s="96"/>
      <c r="C81" s="96"/>
      <c r="D81" s="96"/>
      <c r="E81" s="96"/>
      <c r="F81" s="96"/>
      <c r="G81" s="96"/>
      <c r="H81" s="96"/>
      <c r="I81" s="96"/>
      <c r="J81" s="96"/>
      <c r="K81" s="96"/>
      <c r="L81" s="96"/>
      <c r="M81" s="96"/>
      <c r="N81" s="96"/>
      <c r="O81" s="96"/>
      <c r="P81" s="117"/>
      <c r="Q81" s="116"/>
      <c r="R81" s="96"/>
      <c r="S81" s="214"/>
      <c r="T81" s="96"/>
      <c r="U81" s="96"/>
      <c r="V81" s="96"/>
      <c r="W81" s="96"/>
      <c r="X81" s="241"/>
      <c r="Y81" s="242"/>
      <c r="Z81" s="242"/>
      <c r="AB81" s="183"/>
      <c r="AC81" s="24"/>
    </row>
    <row r="82" spans="1:29" x14ac:dyDescent="0.2">
      <c r="A82" s="96"/>
      <c r="B82" s="96"/>
      <c r="C82" s="96"/>
      <c r="D82" s="96"/>
      <c r="E82" s="96"/>
      <c r="F82" s="96"/>
      <c r="G82" s="96"/>
      <c r="H82" s="96"/>
      <c r="I82" s="96"/>
      <c r="J82" s="96"/>
      <c r="K82" s="96"/>
      <c r="L82" s="96"/>
      <c r="M82" s="96"/>
      <c r="N82" s="96"/>
      <c r="O82" s="96"/>
      <c r="P82" s="117"/>
      <c r="Q82" s="116"/>
      <c r="R82" s="96"/>
      <c r="S82" s="214"/>
      <c r="T82" s="96"/>
      <c r="U82" s="96"/>
      <c r="V82" s="96"/>
      <c r="W82" s="96"/>
      <c r="X82" s="241"/>
      <c r="Y82" s="242"/>
      <c r="Z82" s="242"/>
      <c r="AB82" s="183"/>
      <c r="AC82" s="24"/>
    </row>
    <row r="83" spans="1:29" x14ac:dyDescent="0.2">
      <c r="A83" s="96"/>
      <c r="B83" s="96"/>
      <c r="C83" s="96"/>
      <c r="D83" s="96"/>
      <c r="E83" s="96"/>
      <c r="F83" s="96"/>
      <c r="G83" s="96"/>
      <c r="H83" s="96"/>
      <c r="I83" s="96"/>
      <c r="J83" s="96"/>
      <c r="K83" s="96"/>
      <c r="L83" s="96"/>
      <c r="M83" s="96"/>
      <c r="N83" s="96"/>
      <c r="O83" s="96"/>
      <c r="P83" s="117"/>
      <c r="Q83" s="116"/>
      <c r="R83" s="96"/>
      <c r="S83" s="214"/>
      <c r="T83" s="96"/>
      <c r="U83" s="96"/>
      <c r="V83" s="96"/>
      <c r="W83" s="96"/>
      <c r="X83" s="241"/>
      <c r="Y83" s="242"/>
      <c r="Z83" s="242"/>
      <c r="AB83" s="183"/>
      <c r="AC83" s="24"/>
    </row>
    <row r="84" spans="1:29" x14ac:dyDescent="0.2">
      <c r="A84" s="96"/>
      <c r="B84" s="96"/>
      <c r="C84" s="96"/>
      <c r="D84" s="96"/>
      <c r="E84" s="96"/>
      <c r="F84" s="96"/>
      <c r="G84" s="96"/>
      <c r="H84" s="96"/>
      <c r="I84" s="96"/>
      <c r="J84" s="96"/>
      <c r="K84" s="96"/>
      <c r="L84" s="96"/>
      <c r="M84" s="96"/>
      <c r="N84" s="96"/>
      <c r="O84" s="96"/>
      <c r="P84" s="117"/>
      <c r="Q84" s="116"/>
      <c r="R84" s="96"/>
      <c r="S84" s="214"/>
      <c r="T84" s="96"/>
      <c r="U84" s="96"/>
      <c r="V84" s="96"/>
      <c r="W84" s="96"/>
      <c r="X84" s="241"/>
      <c r="Y84" s="242"/>
      <c r="Z84" s="242"/>
      <c r="AB84" s="183"/>
      <c r="AC84" s="24"/>
    </row>
    <row r="85" spans="1:29" x14ac:dyDescent="0.2">
      <c r="A85" s="96"/>
      <c r="B85" s="96"/>
      <c r="C85" s="96"/>
      <c r="D85" s="96"/>
      <c r="E85" s="96"/>
      <c r="F85" s="96"/>
      <c r="G85" s="96"/>
      <c r="H85" s="96"/>
      <c r="I85" s="96"/>
      <c r="J85" s="96"/>
      <c r="K85" s="96"/>
      <c r="L85" s="96"/>
      <c r="M85" s="96"/>
      <c r="N85" s="96"/>
      <c r="O85" s="96"/>
      <c r="P85" s="117"/>
      <c r="Q85" s="116"/>
      <c r="R85" s="96"/>
      <c r="S85" s="214"/>
      <c r="T85" s="96"/>
      <c r="U85" s="96"/>
      <c r="V85" s="96"/>
      <c r="W85" s="96"/>
      <c r="X85" s="241"/>
      <c r="Y85" s="242"/>
      <c r="Z85" s="242"/>
      <c r="AB85" s="183"/>
      <c r="AC85" s="24"/>
    </row>
    <row r="86" spans="1:29" x14ac:dyDescent="0.2">
      <c r="A86" s="96"/>
      <c r="B86" s="96"/>
      <c r="C86" s="96"/>
      <c r="D86" s="96"/>
      <c r="E86" s="96"/>
      <c r="F86" s="96"/>
      <c r="G86" s="96"/>
      <c r="H86" s="96"/>
      <c r="I86" s="96"/>
      <c r="J86" s="96"/>
      <c r="K86" s="96"/>
      <c r="L86" s="96"/>
      <c r="M86" s="96"/>
      <c r="N86" s="96"/>
      <c r="O86" s="96"/>
      <c r="P86" s="117"/>
      <c r="Q86" s="116"/>
      <c r="R86" s="96"/>
      <c r="S86" s="214"/>
      <c r="T86" s="96"/>
      <c r="U86" s="96"/>
      <c r="V86" s="96"/>
      <c r="W86" s="96"/>
      <c r="X86" s="241"/>
      <c r="Y86" s="242"/>
      <c r="Z86" s="242"/>
      <c r="AB86" s="183"/>
      <c r="AC86" s="24"/>
    </row>
    <row r="87" spans="1:29" x14ac:dyDescent="0.2">
      <c r="A87" s="96"/>
      <c r="B87" s="96"/>
      <c r="C87" s="96"/>
      <c r="D87" s="96"/>
      <c r="E87" s="96"/>
      <c r="F87" s="96"/>
      <c r="G87" s="96"/>
      <c r="H87" s="96"/>
      <c r="I87" s="96"/>
      <c r="J87" s="96"/>
      <c r="K87" s="96"/>
      <c r="L87" s="96"/>
      <c r="M87" s="96"/>
      <c r="N87" s="96"/>
      <c r="O87" s="96"/>
      <c r="P87" s="117"/>
      <c r="Q87" s="116"/>
      <c r="R87" s="96"/>
      <c r="S87" s="214"/>
      <c r="T87" s="96"/>
      <c r="U87" s="96"/>
      <c r="V87" s="96"/>
      <c r="W87" s="96"/>
      <c r="X87" s="241"/>
      <c r="Y87" s="242"/>
      <c r="Z87" s="242"/>
      <c r="AB87" s="183"/>
      <c r="AC87" s="24"/>
    </row>
    <row r="88" spans="1:29" x14ac:dyDescent="0.2">
      <c r="A88" s="96"/>
      <c r="B88" s="96"/>
      <c r="C88" s="96"/>
      <c r="D88" s="96"/>
      <c r="E88" s="96"/>
      <c r="F88" s="96"/>
      <c r="G88" s="96"/>
      <c r="H88" s="96"/>
      <c r="I88" s="96"/>
      <c r="J88" s="96"/>
      <c r="K88" s="96"/>
      <c r="L88" s="96"/>
      <c r="M88" s="96"/>
      <c r="N88" s="96"/>
      <c r="O88" s="96"/>
      <c r="P88" s="117"/>
      <c r="Q88" s="116"/>
      <c r="R88" s="96"/>
      <c r="S88" s="214"/>
      <c r="T88" s="96"/>
      <c r="U88" s="96"/>
      <c r="V88" s="96"/>
      <c r="W88" s="96"/>
      <c r="X88" s="241"/>
      <c r="Y88" s="242"/>
      <c r="Z88" s="242"/>
      <c r="AB88" s="183"/>
      <c r="AC88" s="24"/>
    </row>
    <row r="89" spans="1:29" x14ac:dyDescent="0.2">
      <c r="A89" s="96"/>
      <c r="B89" s="96"/>
      <c r="C89" s="96"/>
      <c r="D89" s="96"/>
      <c r="E89" s="96"/>
      <c r="F89" s="96"/>
      <c r="G89" s="96"/>
      <c r="H89" s="96"/>
      <c r="I89" s="96"/>
      <c r="J89" s="96"/>
      <c r="K89" s="96"/>
      <c r="L89" s="96"/>
      <c r="M89" s="96"/>
      <c r="N89" s="96"/>
      <c r="O89" s="96"/>
      <c r="P89" s="117"/>
      <c r="Q89" s="116"/>
      <c r="R89" s="96"/>
      <c r="S89" s="214"/>
      <c r="T89" s="96"/>
      <c r="U89" s="96"/>
      <c r="V89" s="96"/>
      <c r="W89" s="96"/>
      <c r="X89" s="241"/>
      <c r="Y89" s="242"/>
      <c r="Z89" s="242"/>
      <c r="AB89" s="183"/>
      <c r="AC89" s="24"/>
    </row>
    <row r="90" spans="1:29" x14ac:dyDescent="0.2">
      <c r="A90" s="96"/>
      <c r="B90" s="96"/>
      <c r="C90" s="96"/>
      <c r="D90" s="96"/>
      <c r="E90" s="96"/>
      <c r="F90" s="96"/>
      <c r="G90" s="96"/>
      <c r="H90" s="96"/>
      <c r="I90" s="96"/>
      <c r="J90" s="96"/>
      <c r="K90" s="96"/>
      <c r="L90" s="96"/>
      <c r="M90" s="96"/>
      <c r="N90" s="96"/>
      <c r="O90" s="96"/>
      <c r="P90" s="117"/>
      <c r="Q90" s="116"/>
      <c r="R90" s="96"/>
      <c r="S90" s="214"/>
      <c r="T90" s="96"/>
      <c r="U90" s="96"/>
      <c r="V90" s="96"/>
      <c r="W90" s="96"/>
      <c r="X90" s="241"/>
      <c r="Y90" s="242"/>
      <c r="Z90" s="242"/>
      <c r="AB90" s="183"/>
      <c r="AC90" s="24"/>
    </row>
    <row r="91" spans="1:29" x14ac:dyDescent="0.2">
      <c r="A91" s="96"/>
      <c r="B91" s="96"/>
      <c r="C91" s="96"/>
      <c r="D91" s="96"/>
      <c r="E91" s="96"/>
      <c r="F91" s="96"/>
      <c r="G91" s="96"/>
      <c r="H91" s="96"/>
      <c r="I91" s="96"/>
      <c r="J91" s="96"/>
      <c r="K91" s="96"/>
      <c r="L91" s="96"/>
      <c r="M91" s="96"/>
      <c r="N91" s="96"/>
      <c r="O91" s="96"/>
      <c r="P91" s="117"/>
      <c r="Q91" s="116"/>
      <c r="R91" s="96"/>
      <c r="S91" s="214"/>
      <c r="T91" s="96"/>
      <c r="U91" s="96"/>
      <c r="V91" s="96"/>
      <c r="W91" s="96"/>
      <c r="X91" s="241"/>
      <c r="Y91" s="242"/>
      <c r="Z91" s="242"/>
      <c r="AB91" s="183"/>
      <c r="AC91" s="24"/>
    </row>
    <row r="92" spans="1:29" x14ac:dyDescent="0.2">
      <c r="A92" s="96"/>
      <c r="B92" s="96"/>
      <c r="C92" s="96"/>
      <c r="D92" s="96"/>
      <c r="E92" s="96"/>
      <c r="F92" s="96"/>
      <c r="G92" s="96"/>
      <c r="H92" s="96"/>
      <c r="I92" s="96"/>
      <c r="J92" s="96"/>
      <c r="K92" s="96"/>
      <c r="L92" s="96"/>
      <c r="M92" s="96"/>
      <c r="N92" s="96"/>
      <c r="O92" s="96"/>
      <c r="P92" s="117"/>
      <c r="Q92" s="116"/>
      <c r="R92" s="96"/>
      <c r="S92" s="214"/>
      <c r="T92" s="96"/>
      <c r="U92" s="96"/>
      <c r="V92" s="96"/>
      <c r="W92" s="96"/>
      <c r="X92" s="241"/>
      <c r="Y92" s="242"/>
      <c r="Z92" s="242"/>
      <c r="AB92" s="183"/>
      <c r="AC92" s="24"/>
    </row>
    <row r="93" spans="1:29" x14ac:dyDescent="0.2">
      <c r="A93" s="96"/>
      <c r="B93" s="96"/>
      <c r="C93" s="96"/>
      <c r="D93" s="96"/>
      <c r="E93" s="96"/>
      <c r="F93" s="96"/>
      <c r="G93" s="96"/>
      <c r="H93" s="96"/>
      <c r="I93" s="96"/>
      <c r="J93" s="96"/>
      <c r="K93" s="96"/>
      <c r="L93" s="96"/>
      <c r="M93" s="96"/>
      <c r="N93" s="96"/>
      <c r="O93" s="96"/>
      <c r="P93" s="117"/>
      <c r="Q93" s="116"/>
      <c r="R93" s="96"/>
      <c r="S93" s="214"/>
      <c r="T93" s="96"/>
      <c r="U93" s="96"/>
      <c r="V93" s="96"/>
      <c r="W93" s="96"/>
      <c r="X93" s="241"/>
      <c r="Y93" s="242"/>
      <c r="Z93" s="242"/>
      <c r="AB93" s="183"/>
      <c r="AC93" s="24"/>
    </row>
    <row r="94" spans="1:29" x14ac:dyDescent="0.2">
      <c r="A94" s="96"/>
      <c r="B94" s="96"/>
      <c r="C94" s="96"/>
      <c r="D94" s="96"/>
      <c r="E94" s="96"/>
      <c r="F94" s="96"/>
      <c r="G94" s="96"/>
      <c r="H94" s="96"/>
      <c r="I94" s="96"/>
      <c r="J94" s="96"/>
      <c r="K94" s="96"/>
      <c r="L94" s="96"/>
      <c r="M94" s="96"/>
      <c r="N94" s="96"/>
      <c r="O94" s="96"/>
      <c r="P94" s="117"/>
      <c r="Q94" s="116"/>
      <c r="R94" s="96"/>
      <c r="S94" s="214"/>
      <c r="T94" s="96"/>
      <c r="U94" s="96"/>
      <c r="V94" s="96"/>
      <c r="W94" s="96"/>
      <c r="X94" s="241"/>
      <c r="Y94" s="242"/>
      <c r="Z94" s="242"/>
      <c r="AB94" s="183"/>
      <c r="AC94" s="24"/>
    </row>
    <row r="95" spans="1:29" x14ac:dyDescent="0.2">
      <c r="A95" s="96"/>
      <c r="B95" s="96"/>
      <c r="C95" s="96"/>
      <c r="D95" s="96"/>
      <c r="E95" s="96"/>
      <c r="F95" s="96"/>
      <c r="G95" s="96"/>
      <c r="H95" s="96"/>
      <c r="I95" s="96"/>
      <c r="J95" s="96"/>
      <c r="K95" s="96"/>
      <c r="L95" s="96"/>
      <c r="M95" s="96"/>
      <c r="N95" s="96"/>
      <c r="O95" s="96"/>
      <c r="P95" s="117"/>
      <c r="Q95" s="116"/>
      <c r="R95" s="96"/>
      <c r="S95" s="214"/>
      <c r="T95" s="96"/>
      <c r="U95" s="96"/>
      <c r="V95" s="96"/>
      <c r="W95" s="96"/>
      <c r="X95" s="241"/>
      <c r="Y95" s="242"/>
      <c r="Z95" s="242"/>
      <c r="AB95" s="183"/>
      <c r="AC95" s="24"/>
    </row>
    <row r="96" spans="1:29" x14ac:dyDescent="0.2">
      <c r="A96" s="96"/>
      <c r="B96" s="96"/>
      <c r="C96" s="96"/>
      <c r="D96" s="96"/>
      <c r="E96" s="96"/>
      <c r="F96" s="96"/>
      <c r="G96" s="96"/>
      <c r="H96" s="96"/>
      <c r="I96" s="96"/>
      <c r="J96" s="96"/>
      <c r="K96" s="96"/>
      <c r="L96" s="96"/>
      <c r="M96" s="96"/>
      <c r="N96" s="96"/>
      <c r="O96" s="96"/>
      <c r="P96" s="117"/>
      <c r="Q96" s="116"/>
      <c r="R96" s="96"/>
      <c r="S96" s="214"/>
      <c r="T96" s="96"/>
      <c r="U96" s="96"/>
      <c r="V96" s="96"/>
      <c r="W96" s="96"/>
      <c r="X96" s="241"/>
      <c r="Y96" s="242"/>
      <c r="Z96" s="242"/>
      <c r="AB96" s="183"/>
      <c r="AC96" s="24"/>
    </row>
    <row r="97" spans="1:29" x14ac:dyDescent="0.2">
      <c r="A97" s="96"/>
      <c r="B97" s="96"/>
      <c r="C97" s="96"/>
      <c r="D97" s="96"/>
      <c r="E97" s="96"/>
      <c r="F97" s="96"/>
      <c r="G97" s="96"/>
      <c r="H97" s="96"/>
      <c r="I97" s="96"/>
      <c r="J97" s="96"/>
      <c r="K97" s="96"/>
      <c r="L97" s="96"/>
      <c r="M97" s="96"/>
      <c r="N97" s="96"/>
      <c r="O97" s="96"/>
      <c r="P97" s="117"/>
      <c r="Q97" s="116"/>
      <c r="R97" s="96"/>
      <c r="S97" s="214"/>
      <c r="T97" s="96"/>
      <c r="U97" s="96"/>
      <c r="V97" s="96"/>
      <c r="W97" s="96"/>
      <c r="X97" s="241"/>
      <c r="Y97" s="242"/>
      <c r="Z97" s="242"/>
      <c r="AB97" s="183"/>
      <c r="AC97" s="24"/>
    </row>
    <row r="98" spans="1:29" x14ac:dyDescent="0.2">
      <c r="A98" s="96"/>
      <c r="B98" s="96"/>
      <c r="C98" s="96"/>
      <c r="D98" s="96"/>
      <c r="E98" s="96"/>
      <c r="F98" s="96"/>
      <c r="G98" s="96"/>
      <c r="H98" s="96"/>
      <c r="I98" s="96"/>
      <c r="J98" s="96"/>
      <c r="K98" s="96"/>
      <c r="L98" s="96"/>
      <c r="M98" s="96"/>
      <c r="N98" s="96"/>
      <c r="O98" s="96"/>
      <c r="P98" s="117"/>
      <c r="Q98" s="116"/>
      <c r="R98" s="96"/>
      <c r="S98" s="214"/>
      <c r="T98" s="96"/>
      <c r="U98" s="96"/>
      <c r="V98" s="96"/>
      <c r="W98" s="96"/>
      <c r="X98" s="241"/>
      <c r="Y98" s="242"/>
      <c r="Z98" s="242"/>
      <c r="AB98" s="183"/>
      <c r="AC98" s="24"/>
    </row>
    <row r="99" spans="1:29" x14ac:dyDescent="0.2">
      <c r="A99" s="96"/>
      <c r="B99" s="96"/>
      <c r="C99" s="96"/>
      <c r="D99" s="96"/>
      <c r="E99" s="96"/>
      <c r="F99" s="96"/>
      <c r="G99" s="96"/>
      <c r="H99" s="96"/>
      <c r="I99" s="96"/>
      <c r="J99" s="96"/>
      <c r="K99" s="96"/>
      <c r="L99" s="96"/>
      <c r="M99" s="96"/>
      <c r="N99" s="96"/>
      <c r="O99" s="96"/>
      <c r="P99" s="117"/>
      <c r="Q99" s="116"/>
      <c r="R99" s="96"/>
      <c r="S99" s="214"/>
      <c r="T99" s="96"/>
      <c r="U99" s="96"/>
      <c r="V99" s="96"/>
      <c r="W99" s="96"/>
      <c r="X99" s="241"/>
      <c r="Y99" s="242"/>
      <c r="Z99" s="242"/>
      <c r="AB99" s="183"/>
      <c r="AC99" s="24"/>
    </row>
    <row r="100" spans="1:29" x14ac:dyDescent="0.2">
      <c r="A100" s="96"/>
      <c r="B100" s="96"/>
      <c r="C100" s="96"/>
      <c r="D100" s="96"/>
      <c r="E100" s="96"/>
      <c r="F100" s="96"/>
      <c r="G100" s="96"/>
      <c r="H100" s="96"/>
      <c r="I100" s="96"/>
      <c r="J100" s="96"/>
      <c r="K100" s="96"/>
      <c r="L100" s="96"/>
      <c r="M100" s="96"/>
      <c r="N100" s="96"/>
      <c r="O100" s="96"/>
      <c r="P100" s="117"/>
      <c r="Q100" s="116"/>
      <c r="R100" s="96"/>
      <c r="S100" s="214"/>
      <c r="T100" s="96"/>
      <c r="U100" s="96"/>
      <c r="V100" s="96"/>
      <c r="W100" s="96"/>
      <c r="X100" s="241"/>
      <c r="Y100" s="242"/>
      <c r="Z100" s="242"/>
      <c r="AB100" s="183"/>
      <c r="AC100" s="24"/>
    </row>
    <row r="101" spans="1:29" x14ac:dyDescent="0.2">
      <c r="A101" s="96"/>
      <c r="B101" s="96"/>
      <c r="C101" s="96"/>
      <c r="D101" s="96"/>
      <c r="E101" s="96"/>
      <c r="F101" s="96"/>
      <c r="G101" s="96"/>
      <c r="H101" s="96"/>
      <c r="I101" s="96"/>
      <c r="J101" s="96"/>
      <c r="K101" s="96"/>
      <c r="L101" s="96"/>
      <c r="M101" s="96"/>
      <c r="N101" s="96"/>
      <c r="O101" s="96"/>
      <c r="P101" s="117"/>
      <c r="Q101" s="116"/>
      <c r="R101" s="96"/>
      <c r="S101" s="214"/>
      <c r="T101" s="96"/>
      <c r="U101" s="96"/>
      <c r="V101" s="96"/>
      <c r="W101" s="96"/>
      <c r="X101" s="241"/>
      <c r="Y101" s="242"/>
      <c r="Z101" s="242"/>
      <c r="AB101" s="183"/>
      <c r="AC101" s="24"/>
    </row>
    <row r="102" spans="1:29" x14ac:dyDescent="0.2">
      <c r="A102" s="96"/>
      <c r="B102" s="96"/>
      <c r="C102" s="96"/>
      <c r="D102" s="96"/>
      <c r="E102" s="96"/>
      <c r="F102" s="96"/>
      <c r="G102" s="96"/>
      <c r="H102" s="96"/>
      <c r="I102" s="96"/>
      <c r="J102" s="96"/>
      <c r="K102" s="96"/>
      <c r="L102" s="96"/>
      <c r="M102" s="96"/>
      <c r="N102" s="96"/>
      <c r="O102" s="96"/>
      <c r="P102" s="117"/>
      <c r="Q102" s="116"/>
      <c r="R102" s="96"/>
      <c r="S102" s="214"/>
      <c r="T102" s="96"/>
      <c r="U102" s="96"/>
      <c r="V102" s="96"/>
      <c r="W102" s="96"/>
      <c r="X102" s="241"/>
      <c r="Y102" s="242"/>
      <c r="Z102" s="242"/>
      <c r="AB102" s="183"/>
      <c r="AC102" s="24"/>
    </row>
    <row r="103" spans="1:29" x14ac:dyDescent="0.2">
      <c r="A103" s="96"/>
      <c r="B103" s="96"/>
      <c r="C103" s="96"/>
      <c r="D103" s="96"/>
      <c r="E103" s="96"/>
      <c r="F103" s="96"/>
      <c r="G103" s="96"/>
      <c r="H103" s="96"/>
      <c r="I103" s="96"/>
      <c r="J103" s="96"/>
      <c r="K103" s="96"/>
      <c r="L103" s="96"/>
      <c r="M103" s="96"/>
      <c r="N103" s="96"/>
      <c r="O103" s="96"/>
      <c r="P103" s="117"/>
      <c r="Q103" s="116"/>
      <c r="R103" s="96"/>
      <c r="S103" s="214"/>
      <c r="T103" s="96"/>
      <c r="U103" s="96"/>
      <c r="V103" s="96"/>
      <c r="W103" s="96"/>
      <c r="X103" s="241"/>
      <c r="Y103" s="242"/>
      <c r="Z103" s="242"/>
      <c r="AB103" s="183"/>
      <c r="AC103" s="24"/>
    </row>
    <row r="104" spans="1:29" x14ac:dyDescent="0.2">
      <c r="A104" s="96"/>
      <c r="B104" s="96"/>
      <c r="C104" s="96"/>
      <c r="D104" s="96"/>
      <c r="E104" s="96"/>
      <c r="F104" s="96"/>
      <c r="G104" s="96"/>
      <c r="H104" s="96"/>
      <c r="I104" s="96"/>
      <c r="J104" s="96"/>
      <c r="K104" s="96"/>
      <c r="L104" s="96"/>
      <c r="M104" s="96"/>
      <c r="N104" s="96"/>
      <c r="O104" s="96"/>
      <c r="P104" s="117"/>
      <c r="Q104" s="116"/>
      <c r="R104" s="96"/>
      <c r="S104" s="214"/>
      <c r="T104" s="96"/>
      <c r="U104" s="96"/>
      <c r="V104" s="96"/>
      <c r="W104" s="96"/>
      <c r="X104" s="241"/>
      <c r="Y104" s="242"/>
      <c r="Z104" s="242"/>
      <c r="AB104" s="183"/>
      <c r="AC104" s="24"/>
    </row>
    <row r="105" spans="1:29" x14ac:dyDescent="0.2">
      <c r="A105" s="96"/>
      <c r="B105" s="96"/>
      <c r="C105" s="96"/>
      <c r="D105" s="96"/>
      <c r="E105" s="96"/>
      <c r="F105" s="96"/>
      <c r="G105" s="96"/>
      <c r="H105" s="96"/>
      <c r="I105" s="96"/>
      <c r="J105" s="96"/>
      <c r="K105" s="96"/>
      <c r="L105" s="96"/>
      <c r="M105" s="96"/>
      <c r="N105" s="96"/>
      <c r="O105" s="96"/>
      <c r="P105" s="117"/>
      <c r="Q105" s="116"/>
      <c r="R105" s="96"/>
      <c r="S105" s="214"/>
      <c r="T105" s="96"/>
      <c r="U105" s="96"/>
      <c r="V105" s="96"/>
      <c r="W105" s="96"/>
      <c r="X105" s="241"/>
      <c r="Y105" s="242"/>
      <c r="Z105" s="242"/>
      <c r="AB105" s="183"/>
      <c r="AC105" s="24"/>
    </row>
    <row r="106" spans="1:29" x14ac:dyDescent="0.2">
      <c r="A106" s="96"/>
      <c r="B106" s="96"/>
      <c r="C106" s="96"/>
      <c r="D106" s="96"/>
      <c r="E106" s="96"/>
      <c r="F106" s="96"/>
      <c r="G106" s="96"/>
      <c r="H106" s="96"/>
      <c r="I106" s="96"/>
      <c r="J106" s="96"/>
      <c r="K106" s="96"/>
      <c r="L106" s="96"/>
      <c r="M106" s="96"/>
      <c r="N106" s="96"/>
      <c r="O106" s="96"/>
      <c r="P106" s="117"/>
      <c r="Q106" s="116"/>
      <c r="R106" s="96"/>
      <c r="S106" s="214"/>
      <c r="T106" s="96"/>
      <c r="U106" s="96"/>
      <c r="V106" s="96"/>
      <c r="W106" s="96"/>
      <c r="X106" s="241"/>
      <c r="Y106" s="242"/>
      <c r="Z106" s="242"/>
      <c r="AB106" s="183"/>
      <c r="AC106" s="24"/>
    </row>
    <row r="107" spans="1:29" x14ac:dyDescent="0.2">
      <c r="A107" s="96"/>
      <c r="B107" s="96"/>
      <c r="C107" s="96"/>
      <c r="D107" s="96"/>
      <c r="E107" s="96"/>
      <c r="F107" s="96"/>
      <c r="G107" s="96"/>
      <c r="H107" s="96"/>
      <c r="I107" s="96"/>
      <c r="J107" s="96"/>
      <c r="K107" s="96"/>
      <c r="L107" s="96"/>
      <c r="M107" s="96"/>
      <c r="N107" s="96"/>
      <c r="O107" s="96"/>
      <c r="P107" s="117"/>
      <c r="Q107" s="116"/>
      <c r="R107" s="96"/>
      <c r="S107" s="214"/>
      <c r="T107" s="96"/>
      <c r="U107" s="96"/>
      <c r="V107" s="96"/>
      <c r="W107" s="96"/>
      <c r="X107" s="241"/>
      <c r="Y107" s="242"/>
      <c r="Z107" s="242"/>
      <c r="AB107" s="183"/>
      <c r="AC107" s="24"/>
    </row>
    <row r="108" spans="1:29" x14ac:dyDescent="0.2">
      <c r="A108" s="96"/>
      <c r="B108" s="96"/>
      <c r="C108" s="96"/>
      <c r="D108" s="96"/>
      <c r="E108" s="96"/>
      <c r="F108" s="96"/>
      <c r="G108" s="96"/>
      <c r="H108" s="96"/>
      <c r="I108" s="96"/>
      <c r="J108" s="96"/>
      <c r="K108" s="96"/>
      <c r="L108" s="96"/>
      <c r="M108" s="96"/>
      <c r="N108" s="96"/>
      <c r="O108" s="96"/>
      <c r="P108" s="117"/>
      <c r="Q108" s="116"/>
      <c r="R108" s="96"/>
      <c r="S108" s="214"/>
      <c r="T108" s="96"/>
      <c r="U108" s="96"/>
      <c r="V108" s="96"/>
      <c r="W108" s="96"/>
      <c r="X108" s="241"/>
      <c r="Y108" s="242"/>
      <c r="Z108" s="242"/>
      <c r="AB108" s="183"/>
      <c r="AC108" s="24"/>
    </row>
    <row r="109" spans="1:29" x14ac:dyDescent="0.2">
      <c r="A109" s="96"/>
      <c r="B109" s="96"/>
      <c r="C109" s="96"/>
      <c r="D109" s="96"/>
      <c r="E109" s="96"/>
      <c r="F109" s="96"/>
      <c r="G109" s="96"/>
      <c r="H109" s="96"/>
      <c r="I109" s="96"/>
      <c r="J109" s="96"/>
      <c r="K109" s="96"/>
      <c r="L109" s="96"/>
      <c r="M109" s="96"/>
      <c r="N109" s="96"/>
      <c r="O109" s="96"/>
      <c r="P109" s="117"/>
      <c r="Q109" s="116"/>
      <c r="R109" s="96"/>
      <c r="S109" s="214"/>
      <c r="T109" s="96"/>
      <c r="U109" s="96"/>
      <c r="V109" s="96"/>
      <c r="W109" s="96"/>
      <c r="X109" s="241"/>
      <c r="Y109" s="242"/>
      <c r="Z109" s="242"/>
      <c r="AB109" s="183"/>
      <c r="AC109" s="24"/>
    </row>
    <row r="110" spans="1:29" x14ac:dyDescent="0.2">
      <c r="A110" s="96"/>
      <c r="B110" s="96"/>
      <c r="C110" s="96"/>
      <c r="D110" s="96"/>
      <c r="E110" s="96"/>
      <c r="F110" s="96"/>
      <c r="G110" s="96"/>
      <c r="H110" s="96"/>
      <c r="I110" s="96"/>
      <c r="J110" s="96"/>
      <c r="K110" s="96"/>
      <c r="L110" s="96"/>
      <c r="M110" s="96"/>
      <c r="N110" s="96"/>
      <c r="O110" s="96"/>
      <c r="P110" s="117"/>
      <c r="Q110" s="116"/>
      <c r="R110" s="96"/>
      <c r="S110" s="214"/>
      <c r="T110" s="96"/>
      <c r="U110" s="96"/>
      <c r="V110" s="96"/>
      <c r="W110" s="96"/>
      <c r="X110" s="241"/>
      <c r="Y110" s="242"/>
      <c r="Z110" s="242"/>
      <c r="AB110" s="183"/>
      <c r="AC110" s="24"/>
    </row>
    <row r="111" spans="1:29" x14ac:dyDescent="0.2">
      <c r="A111" s="96"/>
      <c r="B111" s="96"/>
      <c r="C111" s="96"/>
      <c r="D111" s="96"/>
      <c r="E111" s="96"/>
      <c r="F111" s="96"/>
      <c r="G111" s="96"/>
      <c r="H111" s="96"/>
      <c r="I111" s="96"/>
      <c r="J111" s="96"/>
      <c r="K111" s="96"/>
      <c r="L111" s="96"/>
      <c r="M111" s="96"/>
      <c r="N111" s="96"/>
      <c r="O111" s="96"/>
      <c r="P111" s="117"/>
      <c r="Q111" s="116"/>
      <c r="R111" s="96"/>
      <c r="S111" s="214"/>
      <c r="T111" s="96"/>
      <c r="U111" s="96"/>
      <c r="V111" s="96"/>
      <c r="W111" s="96"/>
      <c r="X111" s="241"/>
      <c r="Y111" s="242"/>
      <c r="Z111" s="242"/>
      <c r="AB111" s="183"/>
      <c r="AC111" s="24"/>
    </row>
    <row r="112" spans="1:29" x14ac:dyDescent="0.2">
      <c r="A112" s="96"/>
      <c r="B112" s="96"/>
      <c r="C112" s="96"/>
      <c r="D112" s="96"/>
      <c r="E112" s="96"/>
      <c r="F112" s="96"/>
      <c r="G112" s="96"/>
      <c r="H112" s="96"/>
      <c r="I112" s="96"/>
      <c r="J112" s="96"/>
      <c r="K112" s="96"/>
      <c r="L112" s="96"/>
      <c r="M112" s="96"/>
      <c r="N112" s="96"/>
      <c r="O112" s="96"/>
      <c r="P112" s="117"/>
      <c r="Q112" s="116"/>
      <c r="R112" s="96"/>
      <c r="S112" s="214"/>
      <c r="T112" s="96"/>
      <c r="U112" s="96"/>
      <c r="V112" s="96"/>
      <c r="W112" s="96"/>
      <c r="X112" s="241"/>
      <c r="Y112" s="242"/>
      <c r="Z112" s="242"/>
      <c r="AB112" s="183"/>
      <c r="AC112" s="24"/>
    </row>
    <row r="113" spans="1:29" x14ac:dyDescent="0.2">
      <c r="A113" s="96"/>
      <c r="B113" s="96"/>
      <c r="C113" s="96"/>
      <c r="D113" s="96"/>
      <c r="E113" s="96"/>
      <c r="F113" s="96"/>
      <c r="G113" s="96"/>
      <c r="H113" s="96"/>
      <c r="I113" s="96"/>
      <c r="J113" s="96"/>
      <c r="K113" s="96"/>
      <c r="L113" s="96"/>
      <c r="M113" s="96"/>
      <c r="N113" s="96"/>
      <c r="O113" s="96"/>
      <c r="P113" s="117"/>
      <c r="Q113" s="116"/>
      <c r="R113" s="96"/>
      <c r="S113" s="214"/>
      <c r="T113" s="96"/>
      <c r="U113" s="96"/>
      <c r="V113" s="96"/>
      <c r="W113" s="96"/>
      <c r="X113" s="241"/>
      <c r="Y113" s="242"/>
      <c r="Z113" s="242"/>
      <c r="AB113" s="183"/>
      <c r="AC113" s="24"/>
    </row>
    <row r="114" spans="1:29" x14ac:dyDescent="0.2">
      <c r="A114" s="96"/>
      <c r="B114" s="96"/>
      <c r="C114" s="96"/>
      <c r="D114" s="96"/>
      <c r="E114" s="96"/>
      <c r="F114" s="96"/>
      <c r="G114" s="96"/>
      <c r="H114" s="96"/>
      <c r="I114" s="96"/>
      <c r="J114" s="96"/>
      <c r="K114" s="96"/>
      <c r="L114" s="96"/>
      <c r="M114" s="96"/>
      <c r="N114" s="96"/>
      <c r="O114" s="96"/>
      <c r="P114" s="117"/>
      <c r="Q114" s="116"/>
      <c r="R114" s="96"/>
      <c r="S114" s="214"/>
      <c r="T114" s="96"/>
      <c r="U114" s="96"/>
      <c r="V114" s="96"/>
      <c r="W114" s="96"/>
      <c r="X114" s="241"/>
      <c r="Y114" s="242"/>
      <c r="Z114" s="242"/>
      <c r="AB114" s="183"/>
      <c r="AC114" s="24"/>
    </row>
    <row r="115" spans="1:29" x14ac:dyDescent="0.2">
      <c r="A115" s="96"/>
      <c r="B115" s="96"/>
      <c r="C115" s="96"/>
      <c r="D115" s="96"/>
      <c r="E115" s="96"/>
      <c r="F115" s="96"/>
      <c r="G115" s="96"/>
      <c r="H115" s="96"/>
      <c r="I115" s="96"/>
      <c r="J115" s="96"/>
      <c r="K115" s="96"/>
      <c r="L115" s="96"/>
      <c r="M115" s="96"/>
      <c r="N115" s="96"/>
      <c r="O115" s="96"/>
      <c r="P115" s="117"/>
      <c r="Q115" s="116"/>
      <c r="R115" s="96"/>
      <c r="S115" s="214"/>
      <c r="T115" s="96"/>
      <c r="U115" s="96"/>
      <c r="V115" s="96"/>
      <c r="W115" s="96"/>
      <c r="X115" s="241"/>
      <c r="Y115" s="242"/>
      <c r="Z115" s="242"/>
      <c r="AB115" s="183"/>
      <c r="AC115" s="24"/>
    </row>
    <row r="116" spans="1:29" x14ac:dyDescent="0.2">
      <c r="A116" s="96"/>
      <c r="B116" s="96"/>
      <c r="C116" s="96"/>
      <c r="D116" s="96"/>
      <c r="E116" s="96"/>
      <c r="F116" s="96"/>
      <c r="G116" s="96"/>
      <c r="H116" s="96"/>
      <c r="I116" s="96"/>
      <c r="J116" s="96"/>
      <c r="K116" s="96"/>
      <c r="L116" s="96"/>
      <c r="M116" s="96"/>
      <c r="N116" s="96"/>
      <c r="O116" s="96"/>
      <c r="P116" s="117"/>
      <c r="Q116" s="116"/>
      <c r="R116" s="96"/>
      <c r="S116" s="214"/>
      <c r="T116" s="96"/>
      <c r="U116" s="96"/>
      <c r="V116" s="96"/>
      <c r="W116" s="96"/>
      <c r="X116" s="241"/>
      <c r="Y116" s="242"/>
      <c r="Z116" s="242"/>
      <c r="AB116" s="183"/>
      <c r="AC116" s="24"/>
    </row>
    <row r="117" spans="1:29" x14ac:dyDescent="0.2">
      <c r="A117" s="96"/>
      <c r="B117" s="96"/>
      <c r="C117" s="96"/>
      <c r="D117" s="96"/>
      <c r="E117" s="96"/>
      <c r="F117" s="96"/>
      <c r="G117" s="96"/>
      <c r="H117" s="96"/>
      <c r="I117" s="96"/>
      <c r="J117" s="96"/>
      <c r="K117" s="96"/>
      <c r="L117" s="96"/>
      <c r="M117" s="96"/>
      <c r="N117" s="96"/>
      <c r="O117" s="96"/>
      <c r="P117" s="117"/>
      <c r="Q117" s="116"/>
      <c r="R117" s="96"/>
      <c r="S117" s="214"/>
      <c r="T117" s="96"/>
      <c r="U117" s="96"/>
      <c r="V117" s="96"/>
      <c r="W117" s="96"/>
      <c r="X117" s="241"/>
      <c r="Y117" s="242"/>
      <c r="Z117" s="242"/>
      <c r="AB117" s="183"/>
      <c r="AC117" s="24"/>
    </row>
    <row r="118" spans="1:29" x14ac:dyDescent="0.2">
      <c r="A118" s="96"/>
      <c r="B118" s="96"/>
      <c r="C118" s="96"/>
      <c r="D118" s="96"/>
      <c r="E118" s="96"/>
      <c r="F118" s="96"/>
      <c r="G118" s="96"/>
      <c r="H118" s="96"/>
      <c r="I118" s="96"/>
      <c r="J118" s="96"/>
      <c r="K118" s="96"/>
      <c r="L118" s="96"/>
      <c r="M118" s="96"/>
      <c r="N118" s="96"/>
      <c r="O118" s="96"/>
      <c r="P118" s="117"/>
      <c r="Q118" s="116"/>
      <c r="R118" s="96"/>
      <c r="S118" s="214"/>
      <c r="T118" s="96"/>
      <c r="U118" s="96"/>
      <c r="V118" s="96"/>
      <c r="W118" s="96"/>
      <c r="X118" s="241"/>
      <c r="Y118" s="242"/>
      <c r="Z118" s="242"/>
      <c r="AB118" s="183"/>
      <c r="AC118" s="24"/>
    </row>
    <row r="119" spans="1:29" x14ac:dyDescent="0.2">
      <c r="A119" s="96"/>
      <c r="B119" s="96"/>
      <c r="C119" s="96"/>
      <c r="D119" s="96"/>
      <c r="E119" s="96"/>
      <c r="F119" s="96"/>
      <c r="G119" s="96"/>
      <c r="H119" s="96"/>
      <c r="I119" s="96"/>
      <c r="J119" s="96"/>
      <c r="K119" s="96"/>
      <c r="L119" s="96"/>
      <c r="M119" s="96"/>
      <c r="N119" s="96"/>
      <c r="O119" s="96"/>
      <c r="P119" s="117"/>
      <c r="Q119" s="116"/>
      <c r="R119" s="96"/>
      <c r="S119" s="214"/>
      <c r="T119" s="96"/>
      <c r="U119" s="96"/>
      <c r="V119" s="96"/>
      <c r="W119" s="96"/>
      <c r="X119" s="241"/>
      <c r="Y119" s="242"/>
      <c r="Z119" s="242"/>
      <c r="AB119" s="183"/>
      <c r="AC119" s="24"/>
    </row>
    <row r="120" spans="1:29" x14ac:dyDescent="0.2">
      <c r="A120" s="96"/>
      <c r="B120" s="96"/>
      <c r="C120" s="96"/>
      <c r="D120" s="96"/>
      <c r="E120" s="96"/>
      <c r="F120" s="96"/>
      <c r="G120" s="96"/>
      <c r="H120" s="96"/>
      <c r="I120" s="96"/>
      <c r="J120" s="96"/>
      <c r="K120" s="96"/>
      <c r="L120" s="96"/>
      <c r="M120" s="96"/>
      <c r="N120" s="96"/>
      <c r="O120" s="96"/>
      <c r="P120" s="117"/>
      <c r="Q120" s="116"/>
      <c r="R120" s="96"/>
      <c r="S120" s="214"/>
      <c r="T120" s="96"/>
      <c r="U120" s="96"/>
      <c r="V120" s="96"/>
      <c r="W120" s="96"/>
      <c r="X120" s="241"/>
      <c r="Y120" s="242"/>
      <c r="Z120" s="242"/>
      <c r="AB120" s="183"/>
      <c r="AC120" s="24"/>
    </row>
    <row r="121" spans="1:29" x14ac:dyDescent="0.2">
      <c r="A121" s="96"/>
      <c r="B121" s="96"/>
      <c r="C121" s="96"/>
      <c r="D121" s="96"/>
      <c r="E121" s="96"/>
      <c r="F121" s="96"/>
      <c r="G121" s="96"/>
      <c r="H121" s="96"/>
      <c r="I121" s="96"/>
      <c r="J121" s="96"/>
      <c r="K121" s="96"/>
      <c r="L121" s="96"/>
      <c r="M121" s="96"/>
      <c r="N121" s="96"/>
      <c r="O121" s="96"/>
      <c r="P121" s="117"/>
      <c r="Q121" s="116"/>
      <c r="R121" s="96"/>
      <c r="S121" s="214"/>
      <c r="T121" s="96"/>
      <c r="U121" s="96"/>
      <c r="V121" s="96"/>
      <c r="W121" s="96"/>
      <c r="X121" s="241"/>
      <c r="Y121" s="242"/>
      <c r="Z121" s="242"/>
      <c r="AB121" s="183"/>
      <c r="AC121" s="24"/>
    </row>
    <row r="122" spans="1:29" x14ac:dyDescent="0.2">
      <c r="A122" s="96"/>
      <c r="B122" s="96"/>
      <c r="C122" s="96"/>
      <c r="D122" s="96"/>
      <c r="E122" s="96"/>
      <c r="F122" s="96"/>
      <c r="G122" s="96"/>
      <c r="H122" s="96"/>
      <c r="I122" s="96"/>
      <c r="J122" s="96"/>
      <c r="K122" s="96"/>
      <c r="L122" s="96"/>
      <c r="M122" s="96"/>
      <c r="N122" s="96"/>
      <c r="O122" s="96"/>
      <c r="P122" s="117"/>
      <c r="Q122" s="116"/>
      <c r="R122" s="96"/>
      <c r="S122" s="214"/>
      <c r="T122" s="96"/>
      <c r="U122" s="96"/>
      <c r="V122" s="96"/>
      <c r="W122" s="96"/>
      <c r="X122" s="241"/>
      <c r="Y122" s="242"/>
      <c r="Z122" s="242"/>
      <c r="AB122" s="183"/>
      <c r="AC122" s="24"/>
    </row>
    <row r="123" spans="1:29" x14ac:dyDescent="0.2">
      <c r="A123" s="96"/>
      <c r="B123" s="96"/>
      <c r="C123" s="96"/>
      <c r="D123" s="96"/>
      <c r="E123" s="96"/>
      <c r="F123" s="96"/>
      <c r="G123" s="96"/>
      <c r="H123" s="96"/>
      <c r="I123" s="96"/>
      <c r="J123" s="96"/>
      <c r="K123" s="96"/>
      <c r="L123" s="96"/>
      <c r="M123" s="96"/>
      <c r="N123" s="96"/>
      <c r="O123" s="96"/>
      <c r="P123" s="117"/>
      <c r="Q123" s="116"/>
      <c r="R123" s="96"/>
      <c r="S123" s="214"/>
      <c r="T123" s="96"/>
      <c r="U123" s="96"/>
      <c r="V123" s="96"/>
      <c r="W123" s="96"/>
      <c r="X123" s="241"/>
      <c r="Y123" s="242"/>
      <c r="Z123" s="242"/>
      <c r="AB123" s="183"/>
      <c r="AC123" s="24"/>
    </row>
    <row r="124" spans="1:29" x14ac:dyDescent="0.2">
      <c r="A124" s="96"/>
      <c r="B124" s="96"/>
      <c r="C124" s="96"/>
      <c r="D124" s="96"/>
      <c r="E124" s="96"/>
      <c r="F124" s="96"/>
      <c r="G124" s="96"/>
      <c r="H124" s="96"/>
      <c r="I124" s="96"/>
      <c r="J124" s="96"/>
      <c r="K124" s="96"/>
      <c r="L124" s="96"/>
      <c r="M124" s="96"/>
      <c r="N124" s="96"/>
      <c r="O124" s="96"/>
      <c r="P124" s="117"/>
      <c r="Q124" s="116"/>
      <c r="R124" s="96"/>
      <c r="S124" s="214"/>
      <c r="T124" s="96"/>
      <c r="U124" s="96"/>
      <c r="V124" s="96"/>
      <c r="W124" s="96"/>
      <c r="X124" s="241"/>
      <c r="Y124" s="242"/>
      <c r="Z124" s="242"/>
      <c r="AB124" s="183"/>
      <c r="AC124" s="24"/>
    </row>
    <row r="125" spans="1:29" x14ac:dyDescent="0.2">
      <c r="A125" s="96"/>
      <c r="B125" s="96"/>
      <c r="C125" s="96"/>
      <c r="D125" s="96"/>
      <c r="E125" s="96"/>
      <c r="F125" s="96"/>
      <c r="G125" s="96"/>
      <c r="H125" s="96"/>
      <c r="I125" s="96"/>
      <c r="J125" s="96"/>
      <c r="K125" s="96"/>
      <c r="L125" s="96"/>
      <c r="M125" s="96"/>
      <c r="N125" s="96"/>
      <c r="O125" s="96"/>
      <c r="P125" s="117"/>
      <c r="Q125" s="116"/>
      <c r="R125" s="96"/>
      <c r="S125" s="214"/>
      <c r="T125" s="96"/>
      <c r="U125" s="96"/>
      <c r="V125" s="96"/>
      <c r="W125" s="96"/>
      <c r="X125" s="241"/>
      <c r="Y125" s="242"/>
      <c r="Z125" s="242"/>
      <c r="AB125" s="183"/>
      <c r="AC125" s="24"/>
    </row>
    <row r="126" spans="1:29" x14ac:dyDescent="0.2">
      <c r="A126" s="96"/>
      <c r="B126" s="96"/>
      <c r="C126" s="96"/>
      <c r="D126" s="96"/>
      <c r="E126" s="96"/>
      <c r="F126" s="96"/>
      <c r="G126" s="96"/>
      <c r="H126" s="96"/>
      <c r="I126" s="96"/>
      <c r="J126" s="96"/>
      <c r="K126" s="96"/>
      <c r="L126" s="96"/>
      <c r="M126" s="96"/>
      <c r="N126" s="96"/>
      <c r="O126" s="96"/>
      <c r="P126" s="117"/>
      <c r="Q126" s="116"/>
      <c r="R126" s="96"/>
      <c r="S126" s="214"/>
      <c r="T126" s="96"/>
      <c r="U126" s="96"/>
      <c r="V126" s="96"/>
      <c r="W126" s="96"/>
      <c r="X126" s="241"/>
      <c r="Y126" s="242"/>
      <c r="Z126" s="242"/>
      <c r="AB126" s="183"/>
      <c r="AC126" s="24"/>
    </row>
    <row r="127" spans="1:29" x14ac:dyDescent="0.2">
      <c r="A127" s="96"/>
      <c r="B127" s="96"/>
      <c r="C127" s="96"/>
      <c r="D127" s="96"/>
      <c r="E127" s="96"/>
      <c r="F127" s="96"/>
      <c r="G127" s="96"/>
      <c r="H127" s="96"/>
      <c r="I127" s="96"/>
      <c r="J127" s="96"/>
      <c r="K127" s="96"/>
      <c r="L127" s="96"/>
      <c r="M127" s="96"/>
      <c r="N127" s="96"/>
      <c r="O127" s="96"/>
      <c r="P127" s="117"/>
      <c r="Q127" s="116"/>
      <c r="R127" s="96"/>
      <c r="S127" s="214"/>
      <c r="T127" s="96"/>
      <c r="U127" s="96"/>
      <c r="V127" s="96"/>
      <c r="W127" s="96"/>
      <c r="X127" s="241"/>
      <c r="Y127" s="242"/>
      <c r="Z127" s="242"/>
      <c r="AB127" s="183"/>
      <c r="AC127" s="24"/>
    </row>
    <row r="128" spans="1:29" x14ac:dyDescent="0.2">
      <c r="A128" s="96"/>
      <c r="B128" s="96"/>
      <c r="C128" s="96"/>
      <c r="D128" s="96"/>
      <c r="E128" s="96"/>
      <c r="F128" s="96"/>
      <c r="G128" s="96"/>
      <c r="H128" s="96"/>
      <c r="I128" s="96"/>
      <c r="J128" s="96"/>
      <c r="K128" s="96"/>
      <c r="L128" s="96"/>
      <c r="M128" s="96"/>
      <c r="N128" s="96"/>
      <c r="O128" s="96"/>
      <c r="P128" s="117"/>
      <c r="Q128" s="116"/>
      <c r="R128" s="96"/>
      <c r="S128" s="214"/>
      <c r="T128" s="96"/>
      <c r="U128" s="96"/>
      <c r="V128" s="96"/>
      <c r="W128" s="96"/>
      <c r="X128" s="241"/>
      <c r="Y128" s="242"/>
      <c r="Z128" s="242"/>
      <c r="AB128" s="183"/>
      <c r="AC128" s="24"/>
    </row>
    <row r="129" spans="1:29" x14ac:dyDescent="0.2">
      <c r="A129" s="96"/>
      <c r="B129" s="96"/>
      <c r="C129" s="96"/>
      <c r="D129" s="96"/>
      <c r="E129" s="96"/>
      <c r="F129" s="96"/>
      <c r="G129" s="96"/>
      <c r="H129" s="96"/>
      <c r="I129" s="96"/>
      <c r="J129" s="96"/>
      <c r="K129" s="96"/>
      <c r="L129" s="96"/>
      <c r="M129" s="96"/>
      <c r="N129" s="96"/>
      <c r="O129" s="96"/>
      <c r="P129" s="117"/>
      <c r="Q129" s="116"/>
      <c r="R129" s="96"/>
      <c r="S129" s="214"/>
      <c r="T129" s="96"/>
      <c r="U129" s="96"/>
      <c r="V129" s="96"/>
      <c r="W129" s="96"/>
      <c r="X129" s="241"/>
      <c r="Y129" s="242"/>
      <c r="Z129" s="242"/>
      <c r="AB129" s="183"/>
      <c r="AC129" s="24"/>
    </row>
    <row r="130" spans="1:29" x14ac:dyDescent="0.2">
      <c r="A130" s="96"/>
      <c r="B130" s="96"/>
      <c r="C130" s="96"/>
      <c r="D130" s="96"/>
      <c r="E130" s="96"/>
      <c r="F130" s="96"/>
      <c r="G130" s="96"/>
      <c r="H130" s="96"/>
      <c r="I130" s="96"/>
      <c r="J130" s="96"/>
      <c r="K130" s="96"/>
      <c r="L130" s="96"/>
      <c r="M130" s="96"/>
      <c r="N130" s="96"/>
      <c r="O130" s="96"/>
      <c r="P130" s="117"/>
      <c r="Q130" s="116"/>
      <c r="R130" s="96"/>
      <c r="S130" s="214"/>
      <c r="T130" s="96"/>
      <c r="U130" s="96"/>
      <c r="V130" s="96"/>
      <c r="W130" s="96"/>
      <c r="X130" s="241"/>
      <c r="Y130" s="242"/>
      <c r="Z130" s="242"/>
      <c r="AB130" s="183"/>
      <c r="AC130" s="24"/>
    </row>
    <row r="131" spans="1:29" x14ac:dyDescent="0.2">
      <c r="A131" s="96"/>
      <c r="B131" s="96"/>
      <c r="C131" s="96"/>
      <c r="D131" s="96"/>
      <c r="E131" s="96"/>
      <c r="F131" s="96"/>
      <c r="G131" s="96"/>
      <c r="H131" s="96"/>
      <c r="I131" s="96"/>
      <c r="J131" s="96"/>
      <c r="K131" s="96"/>
      <c r="L131" s="96"/>
      <c r="M131" s="96"/>
      <c r="N131" s="96"/>
      <c r="O131" s="96"/>
      <c r="P131" s="117"/>
      <c r="Q131" s="116"/>
      <c r="R131" s="96"/>
      <c r="S131" s="214"/>
      <c r="T131" s="96"/>
      <c r="U131" s="96"/>
      <c r="V131" s="96"/>
      <c r="W131" s="96"/>
      <c r="X131" s="241"/>
      <c r="Y131" s="242"/>
      <c r="Z131" s="242"/>
      <c r="AB131" s="183"/>
      <c r="AC131" s="24"/>
    </row>
    <row r="132" spans="1:29" x14ac:dyDescent="0.2">
      <c r="A132" s="96"/>
      <c r="B132" s="96"/>
      <c r="C132" s="96"/>
      <c r="D132" s="96"/>
      <c r="E132" s="96"/>
      <c r="F132" s="96"/>
      <c r="G132" s="96"/>
      <c r="H132" s="96"/>
      <c r="I132" s="96"/>
      <c r="J132" s="96"/>
      <c r="K132" s="96"/>
      <c r="L132" s="96"/>
      <c r="M132" s="96"/>
      <c r="N132" s="96"/>
      <c r="O132" s="96"/>
      <c r="P132" s="117"/>
      <c r="Q132" s="116"/>
      <c r="R132" s="96"/>
      <c r="S132" s="214"/>
      <c r="T132" s="96"/>
      <c r="U132" s="96"/>
      <c r="V132" s="96"/>
      <c r="W132" s="96"/>
      <c r="X132" s="241"/>
      <c r="Y132" s="242"/>
      <c r="Z132" s="242"/>
      <c r="AB132" s="183"/>
      <c r="AC132" s="24"/>
    </row>
    <row r="133" spans="1:29" x14ac:dyDescent="0.2">
      <c r="A133" s="96"/>
      <c r="B133" s="96"/>
      <c r="C133" s="96"/>
      <c r="D133" s="96"/>
      <c r="E133" s="96"/>
      <c r="F133" s="96"/>
      <c r="G133" s="96"/>
      <c r="H133" s="96"/>
      <c r="I133" s="96"/>
      <c r="J133" s="96"/>
      <c r="K133" s="96"/>
      <c r="L133" s="96"/>
      <c r="M133" s="96"/>
      <c r="N133" s="96"/>
      <c r="O133" s="96"/>
      <c r="P133" s="117"/>
      <c r="Q133" s="116"/>
      <c r="R133" s="96"/>
      <c r="S133" s="214"/>
      <c r="T133" s="96"/>
      <c r="U133" s="96"/>
      <c r="V133" s="96"/>
      <c r="W133" s="96"/>
      <c r="X133" s="241"/>
      <c r="Y133" s="242"/>
      <c r="Z133" s="242"/>
      <c r="AB133" s="183"/>
      <c r="AC133" s="24"/>
    </row>
    <row r="134" spans="1:29" x14ac:dyDescent="0.2">
      <c r="A134" s="96"/>
      <c r="B134" s="96"/>
      <c r="C134" s="96"/>
      <c r="D134" s="96"/>
      <c r="E134" s="96"/>
      <c r="F134" s="96"/>
      <c r="G134" s="96"/>
      <c r="H134" s="96"/>
      <c r="I134" s="96"/>
      <c r="J134" s="96"/>
      <c r="K134" s="96"/>
      <c r="L134" s="96"/>
      <c r="M134" s="96"/>
      <c r="N134" s="96"/>
      <c r="O134" s="96"/>
      <c r="P134" s="117"/>
      <c r="Q134" s="116"/>
      <c r="R134" s="96"/>
      <c r="S134" s="214"/>
      <c r="T134" s="96"/>
      <c r="U134" s="96"/>
      <c r="V134" s="96"/>
      <c r="W134" s="96"/>
      <c r="X134" s="241"/>
      <c r="Y134" s="242"/>
      <c r="Z134" s="242"/>
      <c r="AB134" s="183"/>
      <c r="AC134" s="24"/>
    </row>
    <row r="135" spans="1:29" x14ac:dyDescent="0.2">
      <c r="A135" s="96"/>
      <c r="B135" s="96"/>
      <c r="C135" s="96"/>
      <c r="D135" s="96"/>
      <c r="E135" s="96"/>
      <c r="F135" s="96"/>
      <c r="G135" s="96"/>
      <c r="H135" s="96"/>
      <c r="I135" s="96"/>
      <c r="J135" s="96"/>
      <c r="K135" s="96"/>
      <c r="L135" s="96"/>
      <c r="M135" s="96"/>
      <c r="N135" s="96"/>
      <c r="O135" s="96"/>
      <c r="P135" s="117"/>
      <c r="Q135" s="116"/>
      <c r="R135" s="96"/>
      <c r="S135" s="214"/>
      <c r="T135" s="96"/>
      <c r="U135" s="96"/>
      <c r="V135" s="96"/>
      <c r="W135" s="96"/>
      <c r="X135" s="241"/>
      <c r="Y135" s="242"/>
      <c r="Z135" s="242"/>
      <c r="AB135" s="183"/>
      <c r="AC135" s="24"/>
    </row>
    <row r="136" spans="1:29" x14ac:dyDescent="0.2">
      <c r="A136" s="96"/>
      <c r="B136" s="96"/>
      <c r="C136" s="96"/>
      <c r="D136" s="96"/>
      <c r="E136" s="96"/>
      <c r="F136" s="96"/>
      <c r="G136" s="96"/>
      <c r="H136" s="96"/>
      <c r="I136" s="96"/>
      <c r="J136" s="96"/>
      <c r="K136" s="96"/>
      <c r="L136" s="96"/>
      <c r="M136" s="96"/>
      <c r="N136" s="96"/>
      <c r="O136" s="96"/>
      <c r="P136" s="117"/>
      <c r="Q136" s="116"/>
      <c r="R136" s="96"/>
      <c r="S136" s="214"/>
      <c r="T136" s="96"/>
      <c r="U136" s="96"/>
      <c r="V136" s="96"/>
      <c r="W136" s="96"/>
      <c r="X136" s="241"/>
      <c r="Y136" s="242"/>
      <c r="Z136" s="242"/>
      <c r="AB136" s="183"/>
      <c r="AC136" s="24"/>
    </row>
    <row r="137" spans="1:29" x14ac:dyDescent="0.2">
      <c r="A137" s="96"/>
      <c r="B137" s="96"/>
      <c r="C137" s="96"/>
      <c r="D137" s="96"/>
      <c r="E137" s="96"/>
      <c r="F137" s="96"/>
      <c r="G137" s="96"/>
      <c r="H137" s="96"/>
      <c r="I137" s="96"/>
      <c r="J137" s="96"/>
      <c r="K137" s="96"/>
      <c r="L137" s="96"/>
      <c r="M137" s="96"/>
      <c r="N137" s="96"/>
      <c r="O137" s="96"/>
      <c r="P137" s="117"/>
      <c r="Q137" s="116"/>
      <c r="R137" s="96"/>
      <c r="S137" s="214"/>
      <c r="T137" s="96"/>
      <c r="U137" s="96"/>
      <c r="V137" s="96"/>
      <c r="W137" s="96"/>
      <c r="X137" s="241"/>
      <c r="Y137" s="242"/>
      <c r="Z137" s="242"/>
      <c r="AB137" s="183"/>
      <c r="AC137" s="24"/>
    </row>
    <row r="138" spans="1:29" x14ac:dyDescent="0.2">
      <c r="A138" s="96"/>
      <c r="B138" s="96"/>
      <c r="C138" s="96"/>
      <c r="D138" s="96"/>
      <c r="E138" s="96"/>
      <c r="F138" s="96"/>
      <c r="G138" s="96"/>
      <c r="H138" s="96"/>
      <c r="I138" s="96"/>
      <c r="J138" s="96"/>
      <c r="K138" s="96"/>
      <c r="L138" s="96"/>
      <c r="M138" s="96"/>
      <c r="N138" s="96"/>
      <c r="O138" s="96"/>
      <c r="P138" s="117"/>
      <c r="Q138" s="116"/>
      <c r="R138" s="96"/>
      <c r="S138" s="214"/>
      <c r="T138" s="96"/>
      <c r="U138" s="96"/>
      <c r="V138" s="96"/>
      <c r="W138" s="96"/>
      <c r="X138" s="241"/>
      <c r="Y138" s="242"/>
      <c r="Z138" s="242"/>
      <c r="AB138" s="183"/>
      <c r="AC138" s="24"/>
    </row>
    <row r="139" spans="1:29" x14ac:dyDescent="0.2">
      <c r="A139" s="96"/>
      <c r="B139" s="96"/>
      <c r="C139" s="96"/>
      <c r="D139" s="96"/>
      <c r="E139" s="96"/>
      <c r="F139" s="96"/>
      <c r="G139" s="96"/>
      <c r="H139" s="96"/>
      <c r="I139" s="96"/>
      <c r="J139" s="96"/>
      <c r="K139" s="96"/>
      <c r="L139" s="96"/>
      <c r="M139" s="96"/>
      <c r="N139" s="96"/>
      <c r="O139" s="96"/>
      <c r="P139" s="117"/>
      <c r="Q139" s="116"/>
      <c r="R139" s="96"/>
      <c r="S139" s="214"/>
      <c r="T139" s="96"/>
      <c r="U139" s="96"/>
      <c r="V139" s="96"/>
      <c r="W139" s="96"/>
      <c r="X139" s="241"/>
      <c r="Y139" s="242"/>
      <c r="Z139" s="242"/>
      <c r="AB139" s="183"/>
      <c r="AC139" s="24"/>
    </row>
    <row r="140" spans="1:29" x14ac:dyDescent="0.2">
      <c r="A140" s="96"/>
      <c r="B140" s="96"/>
      <c r="C140" s="96"/>
      <c r="D140" s="96"/>
      <c r="E140" s="96"/>
      <c r="F140" s="96"/>
      <c r="G140" s="96"/>
      <c r="H140" s="96"/>
      <c r="I140" s="96"/>
      <c r="J140" s="96"/>
      <c r="K140" s="96"/>
      <c r="L140" s="96"/>
      <c r="M140" s="96"/>
      <c r="N140" s="96"/>
      <c r="O140" s="96"/>
      <c r="P140" s="117"/>
      <c r="Q140" s="116"/>
      <c r="R140" s="96"/>
      <c r="S140" s="214"/>
      <c r="T140" s="96"/>
      <c r="U140" s="96"/>
      <c r="V140" s="96"/>
      <c r="W140" s="96"/>
      <c r="X140" s="241"/>
      <c r="Y140" s="242"/>
      <c r="Z140" s="242"/>
      <c r="AB140" s="183"/>
      <c r="AC140" s="24"/>
    </row>
    <row r="141" spans="1:29" x14ac:dyDescent="0.2">
      <c r="A141" s="96"/>
      <c r="B141" s="96"/>
      <c r="C141" s="96"/>
      <c r="D141" s="96"/>
      <c r="E141" s="96"/>
      <c r="F141" s="96"/>
      <c r="G141" s="96"/>
      <c r="H141" s="96"/>
      <c r="I141" s="96"/>
      <c r="J141" s="96"/>
      <c r="K141" s="96"/>
      <c r="L141" s="96"/>
      <c r="M141" s="96"/>
      <c r="N141" s="96"/>
      <c r="O141" s="96"/>
      <c r="P141" s="117"/>
      <c r="Q141" s="116"/>
      <c r="R141" s="96"/>
      <c r="S141" s="214"/>
      <c r="T141" s="96"/>
      <c r="U141" s="96"/>
      <c r="V141" s="96"/>
      <c r="W141" s="96"/>
      <c r="X141" s="241"/>
      <c r="Y141" s="242"/>
      <c r="Z141" s="242"/>
      <c r="AB141" s="183"/>
      <c r="AC141" s="24"/>
    </row>
    <row r="142" spans="1:29" x14ac:dyDescent="0.2">
      <c r="A142" s="96"/>
      <c r="B142" s="96"/>
      <c r="C142" s="96"/>
      <c r="D142" s="96"/>
      <c r="E142" s="96"/>
      <c r="F142" s="96"/>
      <c r="G142" s="96"/>
      <c r="H142" s="96"/>
      <c r="I142" s="96"/>
      <c r="J142" s="96"/>
      <c r="K142" s="96"/>
      <c r="L142" s="96"/>
      <c r="M142" s="96"/>
      <c r="N142" s="96"/>
      <c r="O142" s="96"/>
      <c r="P142" s="117"/>
      <c r="Q142" s="116"/>
      <c r="R142" s="96"/>
      <c r="S142" s="214"/>
      <c r="T142" s="96"/>
      <c r="U142" s="96"/>
      <c r="V142" s="96"/>
      <c r="W142" s="96"/>
      <c r="X142" s="241"/>
      <c r="Y142" s="242"/>
      <c r="Z142" s="242"/>
      <c r="AB142" s="183"/>
      <c r="AC142" s="24"/>
    </row>
    <row r="143" spans="1:29" x14ac:dyDescent="0.2">
      <c r="A143" s="96"/>
      <c r="B143" s="96"/>
      <c r="C143" s="96"/>
      <c r="D143" s="96"/>
      <c r="E143" s="96"/>
      <c r="F143" s="96"/>
      <c r="G143" s="96"/>
      <c r="H143" s="96"/>
      <c r="I143" s="96"/>
      <c r="J143" s="96"/>
      <c r="K143" s="96"/>
      <c r="L143" s="96"/>
      <c r="M143" s="96"/>
      <c r="N143" s="96"/>
      <c r="O143" s="96"/>
      <c r="P143" s="117"/>
      <c r="Q143" s="116"/>
      <c r="R143" s="96"/>
      <c r="S143" s="214"/>
      <c r="T143" s="96"/>
      <c r="U143" s="96"/>
      <c r="V143" s="96"/>
      <c r="W143" s="96"/>
      <c r="X143" s="241"/>
      <c r="Y143" s="242"/>
      <c r="Z143" s="242"/>
      <c r="AB143" s="183"/>
      <c r="AC143" s="24"/>
    </row>
    <row r="144" spans="1:29" x14ac:dyDescent="0.2">
      <c r="A144" s="96"/>
      <c r="B144" s="96"/>
      <c r="C144" s="96"/>
      <c r="D144" s="96"/>
      <c r="E144" s="96"/>
      <c r="F144" s="96"/>
      <c r="G144" s="96"/>
      <c r="H144" s="96"/>
      <c r="I144" s="96"/>
      <c r="J144" s="96"/>
      <c r="K144" s="96"/>
      <c r="L144" s="96"/>
      <c r="M144" s="96"/>
      <c r="N144" s="96"/>
      <c r="O144" s="96"/>
      <c r="P144" s="117"/>
      <c r="Q144" s="116"/>
      <c r="R144" s="96"/>
      <c r="S144" s="214"/>
      <c r="T144" s="96"/>
      <c r="U144" s="96"/>
      <c r="V144" s="96"/>
      <c r="W144" s="96"/>
      <c r="X144" s="241"/>
      <c r="Y144" s="242"/>
      <c r="Z144" s="242"/>
      <c r="AB144" s="183"/>
      <c r="AC144" s="24"/>
    </row>
    <row r="145" spans="1:29" x14ac:dyDescent="0.2">
      <c r="A145" s="96"/>
      <c r="B145" s="96"/>
      <c r="C145" s="96"/>
      <c r="D145" s="96"/>
      <c r="E145" s="96"/>
      <c r="F145" s="96"/>
      <c r="G145" s="96"/>
      <c r="H145" s="96"/>
      <c r="I145" s="96"/>
      <c r="J145" s="96"/>
      <c r="K145" s="96"/>
      <c r="L145" s="96"/>
      <c r="M145" s="96"/>
      <c r="N145" s="96"/>
      <c r="O145" s="96"/>
      <c r="P145" s="117"/>
      <c r="Q145" s="116"/>
      <c r="R145" s="96"/>
      <c r="S145" s="214"/>
      <c r="T145" s="96"/>
      <c r="U145" s="96"/>
      <c r="V145" s="96"/>
      <c r="W145" s="96"/>
      <c r="X145" s="241"/>
      <c r="Y145" s="242"/>
      <c r="Z145" s="242"/>
      <c r="AB145" s="183"/>
      <c r="AC145" s="24"/>
    </row>
    <row r="146" spans="1:29" x14ac:dyDescent="0.2">
      <c r="A146" s="96"/>
      <c r="B146" s="96"/>
      <c r="C146" s="96"/>
      <c r="D146" s="96"/>
      <c r="E146" s="96"/>
      <c r="F146" s="96"/>
      <c r="G146" s="96"/>
      <c r="H146" s="96"/>
      <c r="I146" s="96"/>
      <c r="J146" s="96"/>
      <c r="K146" s="96"/>
      <c r="L146" s="96"/>
      <c r="M146" s="96"/>
      <c r="N146" s="96"/>
      <c r="O146" s="96"/>
      <c r="P146" s="117"/>
      <c r="Q146" s="116"/>
      <c r="R146" s="96"/>
      <c r="S146" s="214"/>
      <c r="T146" s="96"/>
      <c r="U146" s="96"/>
      <c r="V146" s="96"/>
      <c r="W146" s="96"/>
      <c r="X146" s="241"/>
      <c r="Y146" s="242"/>
      <c r="Z146" s="242"/>
      <c r="AB146" s="183"/>
      <c r="AC146" s="24"/>
    </row>
    <row r="147" spans="1:29" x14ac:dyDescent="0.2">
      <c r="A147" s="96"/>
      <c r="B147" s="96"/>
      <c r="C147" s="96"/>
      <c r="D147" s="96"/>
      <c r="E147" s="96"/>
      <c r="F147" s="96"/>
      <c r="G147" s="96"/>
      <c r="H147" s="96"/>
      <c r="I147" s="96"/>
      <c r="J147" s="96"/>
      <c r="K147" s="96"/>
      <c r="L147" s="96"/>
      <c r="M147" s="96"/>
      <c r="N147" s="96"/>
      <c r="O147" s="96"/>
      <c r="P147" s="117"/>
      <c r="Q147" s="116"/>
      <c r="R147" s="96"/>
      <c r="S147" s="214"/>
      <c r="T147" s="96"/>
      <c r="U147" s="96"/>
      <c r="V147" s="96"/>
      <c r="W147" s="96"/>
      <c r="X147" s="241"/>
      <c r="Y147" s="242"/>
      <c r="Z147" s="242"/>
      <c r="AB147" s="183"/>
      <c r="AC147" s="24"/>
    </row>
    <row r="148" spans="1:29" x14ac:dyDescent="0.2">
      <c r="A148" s="96"/>
      <c r="B148" s="96"/>
      <c r="C148" s="96"/>
      <c r="D148" s="96"/>
      <c r="E148" s="96"/>
      <c r="F148" s="96"/>
      <c r="G148" s="96"/>
      <c r="H148" s="96"/>
      <c r="I148" s="96"/>
      <c r="J148" s="96"/>
      <c r="K148" s="96"/>
      <c r="L148" s="96"/>
      <c r="M148" s="96"/>
      <c r="N148" s="96"/>
      <c r="O148" s="96"/>
      <c r="P148" s="117"/>
      <c r="Q148" s="116"/>
      <c r="R148" s="96"/>
      <c r="S148" s="214"/>
      <c r="T148" s="96"/>
      <c r="U148" s="96"/>
      <c r="V148" s="96"/>
      <c r="W148" s="96"/>
      <c r="X148" s="241"/>
      <c r="Y148" s="242"/>
      <c r="Z148" s="242"/>
      <c r="AB148" s="183"/>
      <c r="AC148" s="24"/>
    </row>
    <row r="149" spans="1:29" x14ac:dyDescent="0.2">
      <c r="A149" s="96"/>
      <c r="B149" s="96"/>
      <c r="C149" s="96"/>
      <c r="D149" s="96"/>
      <c r="E149" s="96"/>
      <c r="F149" s="96"/>
      <c r="G149" s="96"/>
      <c r="H149" s="96"/>
      <c r="I149" s="96"/>
      <c r="J149" s="96"/>
      <c r="K149" s="96"/>
      <c r="L149" s="96"/>
      <c r="M149" s="96"/>
      <c r="N149" s="96"/>
      <c r="O149" s="96"/>
      <c r="P149" s="117"/>
      <c r="Q149" s="116"/>
      <c r="R149" s="96"/>
      <c r="S149" s="214"/>
      <c r="T149" s="96"/>
      <c r="U149" s="96"/>
      <c r="V149" s="96"/>
      <c r="W149" s="96"/>
      <c r="X149" s="241"/>
      <c r="Y149" s="242"/>
      <c r="Z149" s="242"/>
      <c r="AB149" s="183"/>
      <c r="AC149" s="24"/>
    </row>
    <row r="150" spans="1:29" x14ac:dyDescent="0.2">
      <c r="A150" s="96"/>
      <c r="B150" s="96"/>
      <c r="C150" s="96"/>
      <c r="D150" s="96"/>
      <c r="E150" s="96"/>
      <c r="F150" s="96"/>
      <c r="G150" s="96"/>
      <c r="H150" s="96"/>
      <c r="I150" s="96"/>
      <c r="J150" s="96"/>
      <c r="K150" s="96"/>
      <c r="L150" s="96"/>
      <c r="M150" s="96"/>
      <c r="N150" s="96"/>
      <c r="O150" s="96"/>
      <c r="P150" s="117"/>
      <c r="Q150" s="116"/>
      <c r="R150" s="96"/>
      <c r="S150" s="214"/>
      <c r="T150" s="96"/>
      <c r="U150" s="96"/>
      <c r="V150" s="96"/>
      <c r="W150" s="96"/>
      <c r="X150" s="241"/>
      <c r="Y150" s="242"/>
      <c r="Z150" s="242"/>
      <c r="AB150" s="183"/>
      <c r="AC150" s="24"/>
    </row>
    <row r="151" spans="1:29" x14ac:dyDescent="0.2">
      <c r="A151" s="96"/>
      <c r="B151" s="96"/>
      <c r="C151" s="96"/>
      <c r="D151" s="96"/>
      <c r="E151" s="96"/>
      <c r="F151" s="96"/>
      <c r="G151" s="96"/>
      <c r="H151" s="96"/>
      <c r="I151" s="96"/>
      <c r="J151" s="96"/>
      <c r="K151" s="96"/>
      <c r="L151" s="96"/>
      <c r="M151" s="96"/>
      <c r="N151" s="96"/>
      <c r="O151" s="96"/>
      <c r="P151" s="117"/>
      <c r="Q151" s="116"/>
      <c r="R151" s="96"/>
      <c r="S151" s="214"/>
      <c r="T151" s="96"/>
      <c r="U151" s="96"/>
      <c r="V151" s="96"/>
      <c r="W151" s="96"/>
      <c r="X151" s="241"/>
      <c r="Y151" s="242"/>
      <c r="Z151" s="242"/>
      <c r="AB151" s="183"/>
      <c r="AC151" s="24"/>
    </row>
    <row r="152" spans="1:29" x14ac:dyDescent="0.2">
      <c r="A152" s="96"/>
      <c r="B152" s="96"/>
      <c r="C152" s="96"/>
      <c r="D152" s="96"/>
      <c r="E152" s="96"/>
      <c r="F152" s="96"/>
      <c r="G152" s="96"/>
      <c r="H152" s="96"/>
      <c r="I152" s="96"/>
      <c r="J152" s="96"/>
      <c r="K152" s="96"/>
      <c r="L152" s="96"/>
      <c r="M152" s="96"/>
      <c r="N152" s="96"/>
      <c r="O152" s="96"/>
      <c r="P152" s="117"/>
      <c r="Q152" s="116"/>
      <c r="R152" s="96"/>
      <c r="S152" s="214"/>
      <c r="T152" s="96"/>
      <c r="U152" s="96"/>
      <c r="V152" s="96"/>
      <c r="W152" s="96"/>
      <c r="X152" s="241"/>
      <c r="Y152" s="242"/>
      <c r="Z152" s="242"/>
      <c r="AB152" s="183"/>
      <c r="AC152" s="24"/>
    </row>
    <row r="153" spans="1:29" x14ac:dyDescent="0.2">
      <c r="A153" s="96"/>
      <c r="B153" s="96"/>
      <c r="C153" s="96"/>
      <c r="D153" s="96"/>
      <c r="E153" s="96"/>
      <c r="F153" s="96"/>
      <c r="G153" s="96"/>
      <c r="H153" s="96"/>
      <c r="I153" s="96"/>
      <c r="J153" s="96"/>
      <c r="K153" s="96"/>
      <c r="L153" s="96"/>
      <c r="M153" s="96"/>
      <c r="N153" s="96"/>
      <c r="O153" s="96"/>
      <c r="P153" s="117"/>
      <c r="Q153" s="116"/>
      <c r="R153" s="96"/>
      <c r="S153" s="214"/>
      <c r="T153" s="96"/>
      <c r="U153" s="96"/>
      <c r="V153" s="96"/>
      <c r="W153" s="96"/>
      <c r="X153" s="241"/>
      <c r="Y153" s="242"/>
      <c r="Z153" s="242"/>
      <c r="AB153" s="183"/>
      <c r="AC153" s="24"/>
    </row>
    <row r="154" spans="1:29" x14ac:dyDescent="0.2">
      <c r="A154" s="96"/>
      <c r="B154" s="96"/>
      <c r="C154" s="96"/>
      <c r="D154" s="96"/>
      <c r="E154" s="96"/>
      <c r="F154" s="96"/>
      <c r="G154" s="96"/>
      <c r="H154" s="96"/>
      <c r="I154" s="96"/>
      <c r="J154" s="96"/>
      <c r="K154" s="96"/>
      <c r="L154" s="96"/>
      <c r="M154" s="96"/>
      <c r="N154" s="96"/>
      <c r="O154" s="96"/>
      <c r="P154" s="117"/>
      <c r="Q154" s="116"/>
      <c r="R154" s="96"/>
      <c r="S154" s="214"/>
      <c r="T154" s="96"/>
      <c r="U154" s="96"/>
      <c r="V154" s="96"/>
      <c r="W154" s="96"/>
      <c r="X154" s="241"/>
      <c r="Y154" s="242"/>
      <c r="Z154" s="242"/>
      <c r="AB154" s="183"/>
      <c r="AC154" s="24"/>
    </row>
    <row r="155" spans="1:29" x14ac:dyDescent="0.2">
      <c r="A155" s="96"/>
      <c r="B155" s="96"/>
      <c r="C155" s="96"/>
      <c r="D155" s="96"/>
      <c r="E155" s="96"/>
      <c r="F155" s="96"/>
      <c r="G155" s="96"/>
      <c r="H155" s="96"/>
      <c r="I155" s="96"/>
      <c r="J155" s="96"/>
      <c r="K155" s="96"/>
      <c r="L155" s="96"/>
      <c r="M155" s="96"/>
      <c r="N155" s="96"/>
      <c r="O155" s="96"/>
      <c r="P155" s="117"/>
      <c r="Q155" s="116"/>
      <c r="R155" s="96"/>
      <c r="S155" s="214"/>
      <c r="T155" s="96"/>
      <c r="U155" s="96"/>
      <c r="V155" s="96"/>
      <c r="W155" s="96"/>
      <c r="X155" s="241"/>
      <c r="Y155" s="242"/>
      <c r="Z155" s="242"/>
      <c r="AB155" s="183"/>
      <c r="AC155" s="24"/>
    </row>
    <row r="156" spans="1:29" x14ac:dyDescent="0.2">
      <c r="A156" s="96"/>
      <c r="B156" s="96"/>
      <c r="C156" s="96"/>
      <c r="D156" s="96"/>
      <c r="E156" s="96"/>
      <c r="F156" s="96"/>
      <c r="G156" s="96"/>
      <c r="H156" s="96"/>
      <c r="I156" s="96"/>
      <c r="J156" s="96"/>
      <c r="K156" s="96"/>
      <c r="L156" s="96"/>
      <c r="M156" s="96"/>
      <c r="N156" s="96"/>
      <c r="O156" s="96"/>
      <c r="P156" s="117"/>
      <c r="Q156" s="116"/>
      <c r="R156" s="96"/>
      <c r="S156" s="214"/>
      <c r="T156" s="96"/>
      <c r="U156" s="96"/>
      <c r="V156" s="96"/>
      <c r="W156" s="96"/>
      <c r="X156" s="241"/>
      <c r="Y156" s="242"/>
      <c r="Z156" s="242"/>
      <c r="AB156" s="183"/>
      <c r="AC156" s="24"/>
    </row>
    <row r="157" spans="1:29" x14ac:dyDescent="0.2">
      <c r="A157" s="96"/>
      <c r="B157" s="96"/>
      <c r="C157" s="96"/>
      <c r="D157" s="96"/>
      <c r="E157" s="96"/>
      <c r="F157" s="96"/>
      <c r="G157" s="96"/>
      <c r="H157" s="96"/>
      <c r="I157" s="96"/>
      <c r="J157" s="96"/>
      <c r="K157" s="96"/>
      <c r="L157" s="96"/>
      <c r="M157" s="96"/>
      <c r="N157" s="96"/>
      <c r="O157" s="96"/>
      <c r="P157" s="117"/>
      <c r="Q157" s="116"/>
      <c r="R157" s="96"/>
      <c r="S157" s="214"/>
      <c r="T157" s="96"/>
      <c r="U157" s="96"/>
      <c r="V157" s="96"/>
      <c r="W157" s="96"/>
      <c r="X157" s="241"/>
      <c r="Y157" s="242"/>
      <c r="Z157" s="242"/>
      <c r="AB157" s="183"/>
      <c r="AC157" s="24"/>
    </row>
    <row r="158" spans="1:29" x14ac:dyDescent="0.2">
      <c r="A158" s="96"/>
      <c r="B158" s="96"/>
      <c r="C158" s="96"/>
      <c r="D158" s="96"/>
      <c r="E158" s="96"/>
      <c r="F158" s="96"/>
      <c r="G158" s="96"/>
      <c r="H158" s="96"/>
      <c r="I158" s="96"/>
      <c r="J158" s="96"/>
      <c r="K158" s="96"/>
      <c r="L158" s="96"/>
      <c r="M158" s="96"/>
      <c r="N158" s="96"/>
      <c r="O158" s="96"/>
      <c r="P158" s="117"/>
      <c r="Q158" s="116"/>
      <c r="R158" s="96"/>
      <c r="S158" s="214"/>
      <c r="T158" s="96"/>
      <c r="U158" s="96"/>
      <c r="V158" s="96"/>
      <c r="W158" s="96"/>
      <c r="X158" s="241"/>
      <c r="Y158" s="242"/>
      <c r="Z158" s="242"/>
      <c r="AB158" s="183"/>
      <c r="AC158" s="24"/>
    </row>
    <row r="159" spans="1:29" x14ac:dyDescent="0.2">
      <c r="A159" s="96"/>
      <c r="B159" s="96"/>
      <c r="C159" s="96"/>
      <c r="D159" s="96"/>
      <c r="E159" s="96"/>
      <c r="F159" s="96"/>
      <c r="G159" s="96"/>
      <c r="H159" s="96"/>
      <c r="I159" s="96"/>
      <c r="J159" s="96"/>
      <c r="K159" s="96"/>
      <c r="L159" s="96"/>
      <c r="M159" s="96"/>
      <c r="N159" s="96"/>
      <c r="O159" s="96"/>
      <c r="P159" s="117"/>
      <c r="Q159" s="116"/>
      <c r="R159" s="96"/>
      <c r="S159" s="214"/>
      <c r="T159" s="96"/>
      <c r="U159" s="96"/>
      <c r="V159" s="96"/>
      <c r="W159" s="96"/>
      <c r="X159" s="241"/>
      <c r="Y159" s="242"/>
      <c r="Z159" s="242"/>
      <c r="AB159" s="183"/>
      <c r="AC159" s="24"/>
    </row>
    <row r="160" spans="1:29" x14ac:dyDescent="0.2">
      <c r="A160" s="96"/>
      <c r="B160" s="96"/>
      <c r="C160" s="96"/>
      <c r="D160" s="96"/>
      <c r="E160" s="96"/>
      <c r="F160" s="96"/>
      <c r="G160" s="96"/>
      <c r="H160" s="96"/>
      <c r="I160" s="96"/>
      <c r="J160" s="96"/>
      <c r="K160" s="96"/>
      <c r="L160" s="96"/>
      <c r="M160" s="96"/>
      <c r="N160" s="96"/>
      <c r="O160" s="96"/>
      <c r="P160" s="117"/>
      <c r="Q160" s="116"/>
      <c r="R160" s="96"/>
      <c r="S160" s="214"/>
      <c r="T160" s="96"/>
      <c r="U160" s="96"/>
      <c r="V160" s="96"/>
      <c r="W160" s="96"/>
      <c r="X160" s="241"/>
      <c r="Y160" s="242"/>
      <c r="Z160" s="242"/>
      <c r="AB160" s="183"/>
      <c r="AC160" s="24"/>
    </row>
    <row r="161" spans="1:29" x14ac:dyDescent="0.2">
      <c r="A161" s="96"/>
      <c r="B161" s="96"/>
      <c r="C161" s="96"/>
      <c r="D161" s="96"/>
      <c r="E161" s="96"/>
      <c r="F161" s="96"/>
      <c r="G161" s="96"/>
      <c r="H161" s="96"/>
      <c r="I161" s="96"/>
      <c r="J161" s="96"/>
      <c r="K161" s="96"/>
      <c r="L161" s="96"/>
      <c r="M161" s="96"/>
      <c r="N161" s="96"/>
      <c r="O161" s="96"/>
      <c r="P161" s="117"/>
      <c r="Q161" s="116"/>
      <c r="R161" s="96"/>
      <c r="S161" s="214"/>
      <c r="T161" s="96"/>
      <c r="U161" s="96"/>
      <c r="V161" s="96"/>
      <c r="W161" s="96"/>
      <c r="X161" s="241"/>
      <c r="Y161" s="242"/>
      <c r="Z161" s="242"/>
      <c r="AB161" s="183"/>
      <c r="AC161" s="24"/>
    </row>
    <row r="162" spans="1:29" x14ac:dyDescent="0.2">
      <c r="A162" s="96"/>
      <c r="B162" s="96"/>
      <c r="C162" s="96"/>
      <c r="D162" s="96"/>
      <c r="E162" s="96"/>
      <c r="F162" s="96"/>
      <c r="G162" s="96"/>
      <c r="H162" s="96"/>
      <c r="I162" s="96"/>
      <c r="J162" s="96"/>
      <c r="K162" s="96"/>
      <c r="L162" s="96"/>
      <c r="M162" s="96"/>
      <c r="N162" s="96"/>
      <c r="O162" s="96"/>
      <c r="P162" s="117"/>
      <c r="Q162" s="116"/>
      <c r="R162" s="96"/>
      <c r="S162" s="214"/>
      <c r="T162" s="96"/>
      <c r="U162" s="96"/>
      <c r="V162" s="96"/>
      <c r="W162" s="96"/>
      <c r="X162" s="241"/>
      <c r="Y162" s="242"/>
      <c r="Z162" s="242"/>
      <c r="AB162" s="183"/>
      <c r="AC162" s="24"/>
    </row>
    <row r="163" spans="1:29" x14ac:dyDescent="0.2">
      <c r="A163" s="96"/>
      <c r="B163" s="96"/>
      <c r="C163" s="96"/>
      <c r="D163" s="96"/>
      <c r="E163" s="96"/>
      <c r="F163" s="96"/>
      <c r="G163" s="96"/>
      <c r="H163" s="96"/>
      <c r="I163" s="96"/>
      <c r="J163" s="96"/>
      <c r="K163" s="96"/>
      <c r="L163" s="96"/>
      <c r="M163" s="96"/>
      <c r="N163" s="96"/>
      <c r="O163" s="96"/>
      <c r="P163" s="117"/>
      <c r="Q163" s="116"/>
      <c r="R163" s="96"/>
      <c r="S163" s="214"/>
      <c r="T163" s="96"/>
      <c r="U163" s="96"/>
      <c r="V163" s="96"/>
      <c r="W163" s="96"/>
      <c r="X163" s="241"/>
      <c r="Y163" s="242"/>
      <c r="Z163" s="242"/>
      <c r="AB163" s="183"/>
      <c r="AC163" s="24"/>
    </row>
    <row r="164" spans="1:29" x14ac:dyDescent="0.2">
      <c r="A164" s="96"/>
      <c r="B164" s="96"/>
      <c r="C164" s="96"/>
      <c r="D164" s="96"/>
      <c r="E164" s="96"/>
      <c r="F164" s="96"/>
      <c r="G164" s="96"/>
      <c r="H164" s="96"/>
      <c r="I164" s="96"/>
      <c r="J164" s="96"/>
      <c r="K164" s="96"/>
      <c r="L164" s="96"/>
      <c r="M164" s="96"/>
      <c r="N164" s="96"/>
      <c r="O164" s="96"/>
      <c r="P164" s="117"/>
      <c r="Q164" s="116"/>
      <c r="R164" s="96"/>
      <c r="S164" s="214"/>
      <c r="T164" s="96"/>
      <c r="U164" s="96"/>
      <c r="V164" s="96"/>
      <c r="W164" s="96"/>
      <c r="X164" s="241"/>
      <c r="Y164" s="242"/>
      <c r="Z164" s="242"/>
      <c r="AB164" s="183"/>
      <c r="AC164" s="24"/>
    </row>
    <row r="165" spans="1:29" x14ac:dyDescent="0.2">
      <c r="A165" s="96"/>
      <c r="B165" s="96"/>
      <c r="C165" s="96"/>
      <c r="D165" s="96"/>
      <c r="E165" s="96"/>
      <c r="F165" s="96"/>
      <c r="G165" s="96"/>
      <c r="H165" s="96"/>
      <c r="I165" s="96"/>
      <c r="J165" s="96"/>
      <c r="K165" s="96"/>
      <c r="L165" s="96"/>
      <c r="M165" s="96"/>
      <c r="N165" s="96"/>
      <c r="O165" s="96"/>
      <c r="P165" s="117"/>
      <c r="Q165" s="116"/>
      <c r="R165" s="96"/>
      <c r="S165" s="214"/>
      <c r="T165" s="96"/>
      <c r="U165" s="96"/>
      <c r="V165" s="96"/>
      <c r="W165" s="96"/>
      <c r="X165" s="241"/>
      <c r="Y165" s="242"/>
      <c r="Z165" s="242"/>
      <c r="AB165" s="183"/>
      <c r="AC165" s="24"/>
    </row>
    <row r="166" spans="1:29" x14ac:dyDescent="0.2">
      <c r="A166" s="96"/>
      <c r="B166" s="96"/>
      <c r="C166" s="96"/>
      <c r="D166" s="96"/>
      <c r="E166" s="96"/>
      <c r="F166" s="96"/>
      <c r="G166" s="96"/>
      <c r="H166" s="96"/>
      <c r="I166" s="96"/>
      <c r="J166" s="96"/>
      <c r="K166" s="96"/>
      <c r="L166" s="96"/>
      <c r="M166" s="96"/>
      <c r="N166" s="96"/>
      <c r="O166" s="96"/>
      <c r="P166" s="117"/>
      <c r="Q166" s="116"/>
      <c r="R166" s="96"/>
      <c r="S166" s="214"/>
      <c r="T166" s="96"/>
      <c r="U166" s="96"/>
      <c r="V166" s="96"/>
      <c r="W166" s="96"/>
      <c r="X166" s="241"/>
      <c r="Y166" s="242"/>
      <c r="Z166" s="242"/>
      <c r="AB166" s="183"/>
      <c r="AC166" s="24"/>
    </row>
    <row r="167" spans="1:29" x14ac:dyDescent="0.2">
      <c r="A167" s="96"/>
      <c r="B167" s="96"/>
      <c r="C167" s="96"/>
      <c r="D167" s="96"/>
      <c r="E167" s="96"/>
      <c r="F167" s="96"/>
      <c r="G167" s="96"/>
      <c r="H167" s="96"/>
      <c r="I167" s="96"/>
      <c r="J167" s="96"/>
      <c r="K167" s="96"/>
      <c r="L167" s="96"/>
      <c r="M167" s="96"/>
      <c r="N167" s="96"/>
      <c r="O167" s="96"/>
      <c r="P167" s="117"/>
      <c r="Q167" s="116"/>
      <c r="R167" s="96"/>
      <c r="S167" s="214"/>
      <c r="T167" s="96"/>
      <c r="U167" s="96"/>
      <c r="V167" s="96"/>
      <c r="W167" s="96"/>
      <c r="X167" s="241"/>
      <c r="Y167" s="242"/>
      <c r="Z167" s="242"/>
      <c r="AB167" s="183"/>
      <c r="AC167" s="24"/>
    </row>
    <row r="168" spans="1:29" x14ac:dyDescent="0.2">
      <c r="A168" s="96"/>
      <c r="B168" s="96"/>
      <c r="C168" s="96"/>
      <c r="D168" s="96"/>
      <c r="E168" s="96"/>
      <c r="F168" s="96"/>
      <c r="G168" s="96"/>
      <c r="H168" s="96"/>
      <c r="I168" s="96"/>
      <c r="J168" s="96"/>
      <c r="K168" s="96"/>
      <c r="L168" s="96"/>
      <c r="M168" s="96"/>
      <c r="N168" s="96"/>
      <c r="O168" s="96"/>
      <c r="P168" s="117"/>
      <c r="Q168" s="116"/>
      <c r="R168" s="96"/>
      <c r="S168" s="214"/>
      <c r="T168" s="96"/>
      <c r="U168" s="96"/>
      <c r="V168" s="96"/>
      <c r="W168" s="96"/>
      <c r="X168" s="241"/>
      <c r="Y168" s="242"/>
      <c r="Z168" s="242"/>
      <c r="AB168" s="183"/>
      <c r="AC168" s="24"/>
    </row>
    <row r="169" spans="1:29" x14ac:dyDescent="0.2">
      <c r="A169" s="96"/>
      <c r="B169" s="96"/>
      <c r="C169" s="96"/>
      <c r="D169" s="96"/>
      <c r="E169" s="96"/>
      <c r="F169" s="96"/>
      <c r="G169" s="96"/>
      <c r="H169" s="96"/>
      <c r="I169" s="96"/>
      <c r="J169" s="96"/>
      <c r="K169" s="96"/>
      <c r="L169" s="96"/>
      <c r="M169" s="96"/>
      <c r="N169" s="96"/>
      <c r="O169" s="96"/>
      <c r="P169" s="117"/>
      <c r="Q169" s="116"/>
      <c r="R169" s="96"/>
      <c r="S169" s="214"/>
      <c r="T169" s="96"/>
      <c r="U169" s="96"/>
      <c r="V169" s="96"/>
      <c r="W169" s="96"/>
      <c r="X169" s="241"/>
      <c r="Y169" s="242"/>
      <c r="Z169" s="242"/>
      <c r="AB169" s="183"/>
      <c r="AC169" s="24"/>
    </row>
    <row r="170" spans="1:29" x14ac:dyDescent="0.2">
      <c r="A170" s="96"/>
      <c r="B170" s="96"/>
      <c r="C170" s="96"/>
      <c r="D170" s="96"/>
      <c r="E170" s="96"/>
      <c r="F170" s="96"/>
      <c r="G170" s="96"/>
      <c r="H170" s="96"/>
      <c r="I170" s="96"/>
      <c r="J170" s="96"/>
      <c r="K170" s="96"/>
      <c r="L170" s="96"/>
      <c r="M170" s="96"/>
      <c r="N170" s="96"/>
      <c r="O170" s="96"/>
      <c r="P170" s="117"/>
      <c r="Q170" s="116"/>
      <c r="R170" s="96"/>
      <c r="S170" s="214"/>
      <c r="T170" s="96"/>
      <c r="U170" s="96"/>
      <c r="V170" s="96"/>
      <c r="W170" s="96"/>
      <c r="X170" s="241"/>
      <c r="Y170" s="242"/>
      <c r="Z170" s="242"/>
      <c r="AB170" s="183"/>
      <c r="AC170" s="24"/>
    </row>
    <row r="171" spans="1:29" x14ac:dyDescent="0.2">
      <c r="A171" s="96"/>
      <c r="B171" s="96"/>
      <c r="C171" s="96"/>
      <c r="D171" s="96"/>
      <c r="E171" s="96"/>
      <c r="F171" s="96"/>
      <c r="G171" s="96"/>
      <c r="H171" s="96"/>
      <c r="I171" s="96"/>
      <c r="J171" s="96"/>
      <c r="K171" s="96"/>
      <c r="L171" s="96"/>
      <c r="M171" s="96"/>
      <c r="N171" s="96"/>
      <c r="O171" s="96"/>
      <c r="P171" s="117"/>
      <c r="Q171" s="116"/>
      <c r="R171" s="96"/>
      <c r="S171" s="214"/>
      <c r="T171" s="96"/>
      <c r="U171" s="96"/>
      <c r="V171" s="96"/>
      <c r="W171" s="96"/>
      <c r="X171" s="241"/>
      <c r="Y171" s="242"/>
      <c r="Z171" s="242"/>
      <c r="AB171" s="183"/>
      <c r="AC171" s="24"/>
    </row>
    <row r="172" spans="1:29" x14ac:dyDescent="0.2">
      <c r="A172" s="96"/>
      <c r="B172" s="96"/>
      <c r="C172" s="96"/>
      <c r="D172" s="96"/>
      <c r="E172" s="96"/>
      <c r="F172" s="96"/>
      <c r="G172" s="96"/>
      <c r="H172" s="96"/>
      <c r="I172" s="96"/>
      <c r="J172" s="96"/>
      <c r="K172" s="96"/>
      <c r="L172" s="96"/>
      <c r="M172" s="96"/>
      <c r="N172" s="96"/>
      <c r="O172" s="96"/>
      <c r="P172" s="117"/>
      <c r="Q172" s="116"/>
      <c r="R172" s="96"/>
      <c r="S172" s="214"/>
      <c r="T172" s="96"/>
      <c r="U172" s="96"/>
      <c r="V172" s="96"/>
      <c r="W172" s="96"/>
      <c r="X172" s="241"/>
      <c r="Y172" s="242"/>
      <c r="Z172" s="242"/>
      <c r="AB172" s="183"/>
      <c r="AC172" s="24"/>
    </row>
    <row r="173" spans="1:29" x14ac:dyDescent="0.2">
      <c r="A173" s="96"/>
      <c r="B173" s="96"/>
      <c r="C173" s="96"/>
      <c r="D173" s="96"/>
      <c r="E173" s="96"/>
      <c r="F173" s="96"/>
      <c r="G173" s="96"/>
      <c r="H173" s="96"/>
      <c r="I173" s="96"/>
      <c r="J173" s="96"/>
      <c r="K173" s="96"/>
      <c r="L173" s="96"/>
      <c r="M173" s="96"/>
      <c r="N173" s="96"/>
      <c r="O173" s="96"/>
      <c r="P173" s="117"/>
      <c r="Q173" s="116"/>
      <c r="R173" s="96"/>
      <c r="S173" s="214"/>
      <c r="T173" s="96"/>
      <c r="U173" s="96"/>
      <c r="V173" s="96"/>
      <c r="W173" s="96"/>
      <c r="X173" s="241"/>
      <c r="Y173" s="242"/>
      <c r="Z173" s="242"/>
      <c r="AB173" s="183"/>
      <c r="AC173" s="24"/>
    </row>
    <row r="174" spans="1:29" x14ac:dyDescent="0.2">
      <c r="A174" s="96"/>
      <c r="B174" s="96"/>
      <c r="C174" s="96"/>
      <c r="D174" s="96"/>
      <c r="E174" s="96"/>
      <c r="F174" s="96"/>
      <c r="G174" s="96"/>
      <c r="H174" s="96"/>
      <c r="I174" s="96"/>
      <c r="J174" s="96"/>
      <c r="K174" s="96"/>
      <c r="L174" s="96"/>
      <c r="M174" s="96"/>
      <c r="N174" s="96"/>
      <c r="O174" s="96"/>
      <c r="P174" s="117"/>
      <c r="Q174" s="116"/>
      <c r="R174" s="96"/>
      <c r="S174" s="214"/>
      <c r="T174" s="96"/>
      <c r="U174" s="96"/>
      <c r="V174" s="96"/>
      <c r="W174" s="96"/>
      <c r="X174" s="241"/>
      <c r="Y174" s="242"/>
      <c r="Z174" s="242"/>
      <c r="AB174" s="183"/>
      <c r="AC174" s="24"/>
    </row>
    <row r="175" spans="1:29" x14ac:dyDescent="0.2">
      <c r="A175" s="96"/>
      <c r="B175" s="96"/>
      <c r="C175" s="96"/>
      <c r="D175" s="96"/>
      <c r="E175" s="96"/>
      <c r="F175" s="96"/>
      <c r="G175" s="96"/>
      <c r="H175" s="96"/>
      <c r="I175" s="96"/>
      <c r="J175" s="96"/>
      <c r="K175" s="96"/>
      <c r="L175" s="96"/>
      <c r="M175" s="96"/>
      <c r="N175" s="96"/>
      <c r="O175" s="96"/>
      <c r="P175" s="117"/>
      <c r="Q175" s="116"/>
      <c r="R175" s="96"/>
      <c r="S175" s="214"/>
      <c r="T175" s="96"/>
      <c r="U175" s="96"/>
      <c r="V175" s="96"/>
      <c r="W175" s="96"/>
      <c r="X175" s="241"/>
      <c r="Y175" s="242"/>
      <c r="Z175" s="242"/>
      <c r="AB175" s="183"/>
      <c r="AC175" s="24"/>
    </row>
    <row r="176" spans="1:29" x14ac:dyDescent="0.2">
      <c r="A176" s="96"/>
      <c r="B176" s="96"/>
      <c r="C176" s="96"/>
      <c r="D176" s="96"/>
      <c r="E176" s="96"/>
      <c r="F176" s="96"/>
      <c r="G176" s="96"/>
      <c r="H176" s="96"/>
      <c r="I176" s="96"/>
      <c r="J176" s="96"/>
      <c r="K176" s="96"/>
      <c r="L176" s="96"/>
      <c r="M176" s="96"/>
      <c r="N176" s="96"/>
      <c r="O176" s="96"/>
      <c r="P176" s="117"/>
      <c r="Q176" s="116"/>
      <c r="R176" s="96"/>
      <c r="S176" s="214"/>
      <c r="T176" s="96"/>
      <c r="U176" s="96"/>
      <c r="V176" s="96"/>
      <c r="W176" s="96"/>
      <c r="X176" s="241"/>
      <c r="Y176" s="242"/>
      <c r="Z176" s="242"/>
      <c r="AB176" s="183"/>
      <c r="AC176" s="24"/>
    </row>
    <row r="177" spans="1:29" x14ac:dyDescent="0.2">
      <c r="A177" s="96"/>
      <c r="B177" s="96"/>
      <c r="C177" s="96"/>
      <c r="D177" s="96"/>
      <c r="E177" s="96"/>
      <c r="F177" s="96"/>
      <c r="G177" s="96"/>
      <c r="H177" s="96"/>
      <c r="I177" s="96"/>
      <c r="J177" s="96"/>
      <c r="K177" s="96"/>
      <c r="L177" s="96"/>
      <c r="M177" s="96"/>
      <c r="N177" s="96"/>
      <c r="O177" s="96"/>
      <c r="P177" s="117"/>
      <c r="Q177" s="116"/>
      <c r="R177" s="96"/>
      <c r="S177" s="214"/>
      <c r="T177" s="96"/>
      <c r="U177" s="96"/>
      <c r="V177" s="96"/>
      <c r="W177" s="96"/>
      <c r="X177" s="241"/>
      <c r="Y177" s="242"/>
      <c r="Z177" s="242"/>
      <c r="AB177" s="183"/>
      <c r="AC177" s="24"/>
    </row>
    <row r="178" spans="1:29" x14ac:dyDescent="0.2">
      <c r="A178" s="96"/>
      <c r="B178" s="96"/>
      <c r="C178" s="96"/>
      <c r="D178" s="96"/>
      <c r="E178" s="96"/>
      <c r="F178" s="96"/>
      <c r="G178" s="96"/>
      <c r="H178" s="96"/>
      <c r="I178" s="96"/>
      <c r="J178" s="96"/>
      <c r="K178" s="96"/>
      <c r="L178" s="96"/>
      <c r="M178" s="96"/>
      <c r="N178" s="96"/>
      <c r="O178" s="96"/>
      <c r="P178" s="117"/>
      <c r="Q178" s="116"/>
      <c r="R178" s="96"/>
      <c r="S178" s="214"/>
      <c r="T178" s="96"/>
      <c r="U178" s="96"/>
      <c r="V178" s="96"/>
      <c r="W178" s="96"/>
      <c r="X178" s="241"/>
      <c r="Y178" s="242"/>
      <c r="Z178" s="242"/>
      <c r="AB178" s="183"/>
      <c r="AC178" s="24"/>
    </row>
    <row r="179" spans="1:29" x14ac:dyDescent="0.2">
      <c r="A179" s="96"/>
      <c r="B179" s="96"/>
      <c r="C179" s="96"/>
      <c r="D179" s="96"/>
      <c r="E179" s="96"/>
      <c r="F179" s="96"/>
      <c r="G179" s="96"/>
      <c r="H179" s="96"/>
      <c r="I179" s="96"/>
      <c r="J179" s="96"/>
      <c r="K179" s="96"/>
      <c r="L179" s="96"/>
      <c r="M179" s="96"/>
      <c r="N179" s="96"/>
      <c r="O179" s="96"/>
      <c r="P179" s="117"/>
      <c r="Q179" s="116"/>
      <c r="R179" s="96"/>
      <c r="S179" s="214"/>
      <c r="T179" s="96"/>
      <c r="U179" s="96"/>
      <c r="V179" s="96"/>
      <c r="W179" s="96"/>
      <c r="X179" s="241"/>
      <c r="Y179" s="242"/>
      <c r="Z179" s="242"/>
      <c r="AB179" s="183"/>
      <c r="AC179" s="24"/>
    </row>
    <row r="180" spans="1:29" x14ac:dyDescent="0.2">
      <c r="A180" s="96"/>
      <c r="B180" s="96"/>
      <c r="C180" s="96"/>
      <c r="D180" s="96"/>
      <c r="E180" s="96"/>
      <c r="F180" s="96"/>
      <c r="G180" s="96"/>
      <c r="H180" s="96"/>
      <c r="I180" s="96"/>
      <c r="J180" s="96"/>
      <c r="K180" s="96"/>
      <c r="L180" s="96"/>
      <c r="M180" s="96"/>
      <c r="N180" s="96"/>
      <c r="O180" s="96"/>
      <c r="P180" s="117"/>
      <c r="Q180" s="116"/>
      <c r="R180" s="96"/>
      <c r="S180" s="214"/>
      <c r="T180" s="96"/>
      <c r="U180" s="96"/>
      <c r="V180" s="96"/>
      <c r="W180" s="96"/>
      <c r="X180" s="241"/>
      <c r="Y180" s="242"/>
      <c r="Z180" s="242"/>
      <c r="AB180" s="183"/>
      <c r="AC180" s="24"/>
    </row>
    <row r="181" spans="1:29" x14ac:dyDescent="0.2">
      <c r="A181" s="96"/>
      <c r="B181" s="96"/>
      <c r="C181" s="96"/>
      <c r="D181" s="96"/>
      <c r="E181" s="96"/>
      <c r="F181" s="96"/>
      <c r="G181" s="96"/>
      <c r="H181" s="96"/>
      <c r="I181" s="96"/>
      <c r="J181" s="96"/>
      <c r="K181" s="96"/>
      <c r="L181" s="96"/>
      <c r="M181" s="96"/>
      <c r="N181" s="96"/>
      <c r="O181" s="96"/>
      <c r="P181" s="117"/>
      <c r="Q181" s="116"/>
      <c r="R181" s="96"/>
      <c r="S181" s="214"/>
      <c r="T181" s="96"/>
      <c r="U181" s="96"/>
      <c r="V181" s="96"/>
      <c r="W181" s="96"/>
      <c r="X181" s="241"/>
      <c r="Y181" s="242"/>
      <c r="Z181" s="242"/>
      <c r="AB181" s="183"/>
      <c r="AC181" s="24"/>
    </row>
    <row r="182" spans="1:29" x14ac:dyDescent="0.2">
      <c r="A182" s="96"/>
      <c r="B182" s="96"/>
      <c r="C182" s="96"/>
      <c r="D182" s="96"/>
      <c r="E182" s="96"/>
      <c r="F182" s="96"/>
      <c r="G182" s="96"/>
      <c r="H182" s="96"/>
      <c r="I182" s="96"/>
      <c r="J182" s="96"/>
      <c r="K182" s="96"/>
      <c r="L182" s="96"/>
      <c r="M182" s="96"/>
      <c r="N182" s="96"/>
      <c r="O182" s="96"/>
      <c r="P182" s="117"/>
      <c r="Q182" s="116"/>
      <c r="R182" s="96"/>
      <c r="S182" s="214"/>
      <c r="T182" s="96"/>
      <c r="U182" s="96"/>
      <c r="V182" s="96"/>
      <c r="W182" s="96"/>
      <c r="X182" s="241"/>
      <c r="Y182" s="242"/>
      <c r="Z182" s="242"/>
      <c r="AB182" s="183"/>
      <c r="AC182" s="24"/>
    </row>
    <row r="183" spans="1:29" x14ac:dyDescent="0.2">
      <c r="A183" s="96"/>
      <c r="B183" s="96"/>
      <c r="C183" s="96"/>
      <c r="D183" s="96"/>
      <c r="E183" s="96"/>
      <c r="F183" s="96"/>
      <c r="G183" s="96"/>
      <c r="H183" s="96"/>
      <c r="I183" s="96"/>
      <c r="J183" s="96"/>
      <c r="K183" s="96"/>
      <c r="L183" s="96"/>
      <c r="M183" s="96"/>
      <c r="N183" s="96"/>
      <c r="O183" s="96"/>
      <c r="P183" s="117"/>
      <c r="Q183" s="116"/>
      <c r="R183" s="96"/>
      <c r="S183" s="214"/>
      <c r="T183" s="96"/>
      <c r="U183" s="96"/>
      <c r="V183" s="96"/>
      <c r="W183" s="96"/>
      <c r="X183" s="241"/>
      <c r="Y183" s="242"/>
      <c r="Z183" s="242"/>
      <c r="AB183" s="183"/>
      <c r="AC183" s="24"/>
    </row>
    <row r="184" spans="1:29" x14ac:dyDescent="0.2">
      <c r="A184" s="96"/>
      <c r="B184" s="96"/>
      <c r="C184" s="96"/>
      <c r="D184" s="96"/>
      <c r="E184" s="96"/>
      <c r="F184" s="96"/>
      <c r="G184" s="96"/>
      <c r="H184" s="96"/>
      <c r="I184" s="96"/>
      <c r="J184" s="96"/>
      <c r="K184" s="96"/>
      <c r="L184" s="96"/>
      <c r="M184" s="96"/>
      <c r="N184" s="96"/>
      <c r="O184" s="96"/>
      <c r="P184" s="117"/>
      <c r="Q184" s="116"/>
      <c r="R184" s="96"/>
      <c r="S184" s="214"/>
      <c r="T184" s="96"/>
      <c r="U184" s="96"/>
      <c r="V184" s="96"/>
      <c r="W184" s="96"/>
      <c r="X184" s="241"/>
      <c r="Y184" s="242"/>
      <c r="Z184" s="242"/>
      <c r="AB184" s="183"/>
      <c r="AC184" s="24"/>
    </row>
    <row r="185" spans="1:29" x14ac:dyDescent="0.2">
      <c r="A185" s="96"/>
      <c r="B185" s="96"/>
      <c r="C185" s="96"/>
      <c r="D185" s="96"/>
      <c r="E185" s="96"/>
      <c r="F185" s="96"/>
      <c r="G185" s="96"/>
      <c r="H185" s="96"/>
      <c r="I185" s="96"/>
      <c r="J185" s="96"/>
      <c r="K185" s="96"/>
      <c r="L185" s="96"/>
      <c r="M185" s="96"/>
      <c r="N185" s="96"/>
      <c r="O185" s="96"/>
      <c r="P185" s="117"/>
      <c r="Q185" s="116"/>
      <c r="R185" s="96"/>
      <c r="S185" s="214"/>
      <c r="T185" s="96"/>
      <c r="U185" s="96"/>
      <c r="V185" s="96"/>
      <c r="W185" s="96"/>
      <c r="X185" s="241"/>
      <c r="Y185" s="242"/>
      <c r="Z185" s="242"/>
      <c r="AB185" s="183"/>
      <c r="AC185" s="24"/>
    </row>
    <row r="186" spans="1:29" x14ac:dyDescent="0.2">
      <c r="A186" s="96"/>
      <c r="B186" s="96"/>
      <c r="C186" s="96"/>
      <c r="D186" s="96"/>
      <c r="E186" s="96"/>
      <c r="F186" s="96"/>
      <c r="G186" s="96"/>
      <c r="H186" s="96"/>
      <c r="I186" s="96"/>
      <c r="J186" s="96"/>
      <c r="K186" s="96"/>
      <c r="L186" s="96"/>
      <c r="M186" s="96"/>
      <c r="N186" s="96"/>
      <c r="O186" s="96"/>
      <c r="P186" s="117"/>
      <c r="Q186" s="116"/>
      <c r="R186" s="96"/>
      <c r="S186" s="214"/>
      <c r="T186" s="96"/>
      <c r="U186" s="96"/>
      <c r="V186" s="96"/>
      <c r="W186" s="96"/>
      <c r="X186" s="241"/>
      <c r="Y186" s="242"/>
      <c r="Z186" s="242"/>
      <c r="AB186" s="183"/>
      <c r="AC186" s="24"/>
    </row>
    <row r="187" spans="1:29" x14ac:dyDescent="0.2">
      <c r="A187" s="96"/>
      <c r="B187" s="96"/>
      <c r="C187" s="96"/>
      <c r="D187" s="96"/>
      <c r="E187" s="96"/>
      <c r="F187" s="96"/>
      <c r="G187" s="96"/>
      <c r="H187" s="96"/>
      <c r="I187" s="96"/>
      <c r="J187" s="96"/>
      <c r="K187" s="96"/>
      <c r="L187" s="96"/>
      <c r="M187" s="96"/>
      <c r="N187" s="96"/>
      <c r="O187" s="96"/>
      <c r="P187" s="117"/>
      <c r="Q187" s="116"/>
      <c r="R187" s="96"/>
      <c r="S187" s="214"/>
      <c r="T187" s="96"/>
      <c r="U187" s="96"/>
      <c r="V187" s="96"/>
      <c r="W187" s="96"/>
      <c r="X187" s="241"/>
      <c r="Y187" s="242"/>
      <c r="Z187" s="242"/>
      <c r="AB187" s="183"/>
      <c r="AC187" s="24"/>
    </row>
    <row r="188" spans="1:29" x14ac:dyDescent="0.2">
      <c r="A188" s="96"/>
      <c r="B188" s="96"/>
      <c r="C188" s="96"/>
      <c r="D188" s="96"/>
      <c r="E188" s="96"/>
      <c r="F188" s="96"/>
      <c r="G188" s="96"/>
      <c r="H188" s="96"/>
      <c r="I188" s="96"/>
      <c r="J188" s="96"/>
      <c r="K188" s="96"/>
      <c r="L188" s="96"/>
      <c r="M188" s="96"/>
      <c r="N188" s="96"/>
      <c r="O188" s="96"/>
      <c r="P188" s="117"/>
      <c r="Q188" s="116"/>
      <c r="R188" s="96"/>
      <c r="S188" s="214"/>
      <c r="T188" s="96"/>
      <c r="U188" s="96"/>
      <c r="V188" s="96"/>
      <c r="W188" s="96"/>
      <c r="X188" s="241"/>
      <c r="Y188" s="242"/>
      <c r="Z188" s="242"/>
      <c r="AB188" s="183"/>
      <c r="AC188" s="24"/>
    </row>
    <row r="189" spans="1:29" x14ac:dyDescent="0.2">
      <c r="A189" s="96"/>
      <c r="B189" s="96"/>
      <c r="C189" s="96"/>
      <c r="D189" s="96"/>
      <c r="E189" s="96"/>
      <c r="F189" s="96"/>
      <c r="G189" s="96"/>
      <c r="H189" s="96"/>
      <c r="I189" s="96"/>
      <c r="J189" s="96"/>
      <c r="K189" s="96"/>
      <c r="L189" s="96"/>
      <c r="M189" s="96"/>
      <c r="N189" s="96"/>
      <c r="O189" s="96"/>
      <c r="P189" s="117"/>
      <c r="Q189" s="116"/>
      <c r="R189" s="96"/>
      <c r="S189" s="214"/>
      <c r="T189" s="96"/>
      <c r="U189" s="96"/>
      <c r="V189" s="96"/>
      <c r="W189" s="96"/>
      <c r="X189" s="241"/>
      <c r="Y189" s="242"/>
      <c r="Z189" s="242"/>
      <c r="AB189" s="183"/>
      <c r="AC189" s="24"/>
    </row>
    <row r="190" spans="1:29" x14ac:dyDescent="0.2">
      <c r="A190" s="96"/>
      <c r="B190" s="96"/>
      <c r="C190" s="96"/>
      <c r="D190" s="96"/>
      <c r="E190" s="96"/>
      <c r="F190" s="96"/>
      <c r="G190" s="96"/>
      <c r="H190" s="96"/>
      <c r="I190" s="96"/>
      <c r="J190" s="96"/>
      <c r="K190" s="96"/>
      <c r="L190" s="96"/>
      <c r="M190" s="96"/>
      <c r="N190" s="96"/>
      <c r="O190" s="96"/>
      <c r="P190" s="117"/>
      <c r="Q190" s="116"/>
      <c r="R190" s="96"/>
      <c r="S190" s="214"/>
      <c r="T190" s="96"/>
      <c r="U190" s="96"/>
      <c r="V190" s="96"/>
      <c r="W190" s="96"/>
      <c r="X190" s="241"/>
      <c r="Y190" s="242"/>
      <c r="Z190" s="242"/>
      <c r="AB190" s="183"/>
      <c r="AC190" s="24"/>
    </row>
    <row r="191" spans="1:29" x14ac:dyDescent="0.2">
      <c r="A191" s="96"/>
      <c r="B191" s="96"/>
      <c r="C191" s="96"/>
      <c r="D191" s="96"/>
      <c r="E191" s="96"/>
      <c r="F191" s="96"/>
      <c r="G191" s="96"/>
      <c r="H191" s="96"/>
      <c r="I191" s="96"/>
      <c r="J191" s="96"/>
      <c r="K191" s="96"/>
      <c r="L191" s="96"/>
      <c r="M191" s="96"/>
      <c r="N191" s="96"/>
      <c r="O191" s="96"/>
      <c r="P191" s="117"/>
      <c r="Q191" s="116"/>
      <c r="R191" s="96"/>
      <c r="S191" s="214"/>
      <c r="T191" s="96"/>
      <c r="U191" s="96"/>
      <c r="V191" s="96"/>
      <c r="W191" s="96"/>
      <c r="X191" s="241"/>
      <c r="Y191" s="242"/>
      <c r="Z191" s="242"/>
      <c r="AB191" s="183"/>
      <c r="AC191" s="24"/>
    </row>
    <row r="192" spans="1:29" x14ac:dyDescent="0.2">
      <c r="A192" s="96"/>
      <c r="B192" s="96"/>
      <c r="C192" s="96"/>
      <c r="D192" s="96"/>
      <c r="E192" s="96"/>
      <c r="F192" s="96"/>
      <c r="G192" s="96"/>
      <c r="H192" s="96"/>
      <c r="I192" s="96"/>
      <c r="J192" s="96"/>
      <c r="K192" s="96"/>
      <c r="L192" s="96"/>
      <c r="M192" s="96"/>
      <c r="N192" s="96"/>
      <c r="O192" s="96"/>
      <c r="P192" s="117"/>
      <c r="Q192" s="116"/>
      <c r="R192" s="96"/>
      <c r="S192" s="214"/>
      <c r="T192" s="96"/>
      <c r="U192" s="96"/>
      <c r="V192" s="96"/>
      <c r="W192" s="96"/>
      <c r="X192" s="241"/>
      <c r="Y192" s="242"/>
      <c r="Z192" s="242"/>
      <c r="AB192" s="183"/>
      <c r="AC192" s="24"/>
    </row>
    <row r="193" spans="1:29" x14ac:dyDescent="0.2">
      <c r="A193" s="96"/>
      <c r="B193" s="96"/>
      <c r="C193" s="96"/>
      <c r="D193" s="96"/>
      <c r="E193" s="96"/>
      <c r="F193" s="96"/>
      <c r="G193" s="96"/>
      <c r="H193" s="96"/>
      <c r="I193" s="96"/>
      <c r="J193" s="96"/>
      <c r="K193" s="96"/>
      <c r="L193" s="96"/>
      <c r="M193" s="96"/>
      <c r="N193" s="96"/>
      <c r="O193" s="96"/>
      <c r="P193" s="117"/>
      <c r="Q193" s="116"/>
      <c r="R193" s="96"/>
      <c r="S193" s="214"/>
      <c r="T193" s="96"/>
      <c r="U193" s="96"/>
      <c r="V193" s="96"/>
      <c r="W193" s="96"/>
      <c r="X193" s="241"/>
      <c r="Y193" s="242"/>
      <c r="Z193" s="242"/>
      <c r="AB193" s="183"/>
      <c r="AC193" s="24"/>
    </row>
    <row r="194" spans="1:29" x14ac:dyDescent="0.2">
      <c r="A194" s="96"/>
      <c r="B194" s="96"/>
      <c r="C194" s="96"/>
      <c r="D194" s="96"/>
      <c r="E194" s="96"/>
      <c r="F194" s="96"/>
      <c r="G194" s="96"/>
      <c r="H194" s="96"/>
      <c r="I194" s="96"/>
      <c r="J194" s="96"/>
      <c r="K194" s="96"/>
      <c r="L194" s="96"/>
      <c r="M194" s="96"/>
      <c r="N194" s="96"/>
      <c r="O194" s="96"/>
      <c r="P194" s="117"/>
      <c r="Q194" s="116"/>
      <c r="R194" s="96"/>
      <c r="S194" s="214"/>
      <c r="T194" s="96"/>
      <c r="U194" s="96"/>
      <c r="V194" s="96"/>
      <c r="W194" s="96"/>
      <c r="X194" s="241"/>
      <c r="Y194" s="242"/>
      <c r="Z194" s="242"/>
      <c r="AB194" s="183"/>
      <c r="AC194" s="24"/>
    </row>
    <row r="195" spans="1:29" x14ac:dyDescent="0.2">
      <c r="A195" s="96"/>
      <c r="B195" s="96"/>
      <c r="C195" s="96"/>
      <c r="D195" s="96"/>
      <c r="E195" s="96"/>
      <c r="F195" s="96"/>
      <c r="G195" s="96"/>
      <c r="H195" s="96"/>
      <c r="I195" s="96"/>
      <c r="J195" s="96"/>
      <c r="K195" s="96"/>
      <c r="L195" s="96"/>
      <c r="M195" s="96"/>
      <c r="N195" s="96"/>
      <c r="O195" s="96"/>
      <c r="P195" s="117"/>
      <c r="Q195" s="116"/>
      <c r="R195" s="96"/>
      <c r="S195" s="214"/>
      <c r="T195" s="96"/>
      <c r="U195" s="96"/>
      <c r="V195" s="96"/>
      <c r="W195" s="96"/>
      <c r="X195" s="241"/>
      <c r="Y195" s="242"/>
      <c r="Z195" s="242"/>
      <c r="AB195" s="183"/>
      <c r="AC195" s="24"/>
    </row>
    <row r="196" spans="1:29" x14ac:dyDescent="0.2">
      <c r="A196" s="96"/>
      <c r="B196" s="96"/>
      <c r="C196" s="96"/>
      <c r="D196" s="96"/>
      <c r="E196" s="96"/>
      <c r="F196" s="96"/>
      <c r="G196" s="96"/>
      <c r="H196" s="96"/>
      <c r="I196" s="96"/>
      <c r="J196" s="96"/>
      <c r="K196" s="96"/>
      <c r="L196" s="96"/>
      <c r="M196" s="96"/>
      <c r="N196" s="96"/>
      <c r="O196" s="96"/>
      <c r="P196" s="117"/>
      <c r="Q196" s="116"/>
      <c r="R196" s="96"/>
      <c r="S196" s="214"/>
      <c r="T196" s="96"/>
      <c r="U196" s="96"/>
      <c r="V196" s="96"/>
      <c r="W196" s="96"/>
      <c r="X196" s="241"/>
      <c r="Y196" s="242"/>
      <c r="Z196" s="242"/>
      <c r="AB196" s="183"/>
      <c r="AC196" s="24"/>
    </row>
    <row r="197" spans="1:29" x14ac:dyDescent="0.2">
      <c r="A197" s="96"/>
      <c r="B197" s="96"/>
      <c r="C197" s="96"/>
      <c r="D197" s="96"/>
      <c r="E197" s="96"/>
      <c r="F197" s="96"/>
      <c r="G197" s="96"/>
      <c r="H197" s="96"/>
      <c r="I197" s="96"/>
      <c r="J197" s="96"/>
      <c r="K197" s="96"/>
      <c r="L197" s="96"/>
      <c r="M197" s="96"/>
      <c r="N197" s="96"/>
      <c r="O197" s="96"/>
      <c r="P197" s="117"/>
      <c r="Q197" s="116"/>
      <c r="R197" s="96"/>
      <c r="S197" s="214"/>
      <c r="T197" s="96"/>
      <c r="U197" s="96"/>
      <c r="V197" s="96"/>
      <c r="W197" s="96"/>
      <c r="X197" s="241"/>
      <c r="Y197" s="242"/>
      <c r="Z197" s="242"/>
      <c r="AB197" s="183"/>
      <c r="AC197" s="24"/>
    </row>
    <row r="198" spans="1:29" x14ac:dyDescent="0.2">
      <c r="A198" s="96"/>
      <c r="B198" s="96"/>
      <c r="C198" s="96"/>
      <c r="D198" s="96"/>
      <c r="E198" s="96"/>
      <c r="F198" s="96"/>
      <c r="G198" s="96"/>
      <c r="H198" s="96"/>
      <c r="I198" s="96"/>
      <c r="J198" s="96"/>
      <c r="K198" s="96"/>
      <c r="L198" s="96"/>
      <c r="M198" s="96"/>
      <c r="N198" s="96"/>
      <c r="O198" s="96"/>
      <c r="P198" s="117"/>
      <c r="Q198" s="116"/>
      <c r="R198" s="96"/>
      <c r="S198" s="214"/>
      <c r="T198" s="96"/>
      <c r="U198" s="96"/>
      <c r="V198" s="96"/>
      <c r="W198" s="96"/>
      <c r="X198" s="241"/>
      <c r="Y198" s="242"/>
      <c r="Z198" s="242"/>
      <c r="AB198" s="183"/>
      <c r="AC198" s="24"/>
    </row>
    <row r="199" spans="1:29" x14ac:dyDescent="0.2">
      <c r="A199" s="96"/>
      <c r="B199" s="96"/>
      <c r="C199" s="96"/>
      <c r="D199" s="96"/>
      <c r="E199" s="96"/>
      <c r="F199" s="96"/>
      <c r="G199" s="96"/>
      <c r="H199" s="96"/>
      <c r="I199" s="96"/>
      <c r="J199" s="96"/>
      <c r="K199" s="96"/>
      <c r="L199" s="96"/>
      <c r="M199" s="96"/>
      <c r="N199" s="96"/>
      <c r="O199" s="96"/>
      <c r="P199" s="116"/>
      <c r="Q199" s="116"/>
      <c r="R199" s="96"/>
      <c r="S199" s="96"/>
      <c r="T199" s="96"/>
      <c r="U199" s="96"/>
      <c r="V199" s="96"/>
      <c r="W199" s="96"/>
      <c r="X199" s="243"/>
      <c r="Y199" s="96"/>
      <c r="Z199" s="96"/>
    </row>
    <row r="200" spans="1:29" x14ac:dyDescent="0.2">
      <c r="Q200" s="96"/>
    </row>
  </sheetData>
  <sheetProtection selectLockedCells="1"/>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S200"/>
  <sheetViews>
    <sheetView zoomScaleNormal="150" workbookViewId="0">
      <selection activeCell="Z11" sqref="Z11"/>
    </sheetView>
  </sheetViews>
  <sheetFormatPr defaultRowHeight="12.75" x14ac:dyDescent="0.2"/>
  <cols>
    <col min="1" max="1" width="2.5703125" customWidth="1"/>
    <col min="2" max="2" width="0.140625" customWidth="1"/>
    <col min="3" max="3" width="23.5703125" hidden="1" customWidth="1"/>
    <col min="4" max="4" width="20" hidden="1" customWidth="1"/>
    <col min="5" max="5" width="17.42578125" hidden="1" customWidth="1"/>
    <col min="6" max="6" width="2.5703125" hidden="1" customWidth="1"/>
    <col min="7" max="7" width="9.140625" hidden="1" customWidth="1"/>
    <col min="8" max="8" width="2.5703125" hidden="1" customWidth="1"/>
    <col min="9" max="9" width="30.42578125" style="11" customWidth="1"/>
    <col min="10" max="10" width="15.140625" style="161" customWidth="1"/>
    <col min="11" max="11" width="15.140625" style="11" customWidth="1"/>
    <col min="12" max="12" width="23.42578125" customWidth="1"/>
    <col min="13" max="13" width="12.28515625" style="11" customWidth="1"/>
    <col min="14" max="14" width="12.28515625" customWidth="1"/>
    <col min="15" max="15" width="14" style="11" customWidth="1"/>
    <col min="16" max="18" width="12.28515625" style="11" customWidth="1"/>
    <col min="19" max="19" width="2.5703125" style="11" customWidth="1"/>
  </cols>
  <sheetData>
    <row r="1" spans="1:19" x14ac:dyDescent="0.2">
      <c r="A1" s="159"/>
      <c r="B1" s="159"/>
      <c r="C1" s="159"/>
      <c r="D1" s="159"/>
      <c r="E1" s="159"/>
      <c r="F1" s="159"/>
      <c r="G1" s="159"/>
      <c r="H1" s="159"/>
      <c r="I1" s="159"/>
      <c r="J1" s="295"/>
      <c r="K1" s="159"/>
      <c r="L1" s="159"/>
      <c r="M1" s="159"/>
      <c r="N1" s="159"/>
      <c r="O1" s="159"/>
      <c r="P1" s="159"/>
      <c r="Q1" s="159"/>
      <c r="R1" s="159"/>
      <c r="S1" s="159"/>
    </row>
    <row r="2" spans="1:19" ht="36.75" customHeight="1" x14ac:dyDescent="0.35">
      <c r="A2" s="159"/>
      <c r="B2" s="156"/>
      <c r="C2" s="157"/>
      <c r="D2" s="157"/>
      <c r="E2" s="157"/>
      <c r="F2" s="155"/>
      <c r="I2" s="143" t="s">
        <v>114</v>
      </c>
      <c r="J2" s="296"/>
      <c r="K2" s="144"/>
      <c r="L2" s="144"/>
      <c r="M2" s="144"/>
      <c r="N2" s="144"/>
      <c r="O2" s="144"/>
      <c r="P2" s="144"/>
      <c r="Q2" s="144"/>
      <c r="R2" s="144"/>
      <c r="S2" s="159"/>
    </row>
    <row r="3" spans="1:19" ht="13.5" thickBot="1" x14ac:dyDescent="0.25">
      <c r="A3" s="159"/>
      <c r="B3" s="155"/>
      <c r="C3" s="155"/>
      <c r="D3" s="155"/>
      <c r="E3" s="155"/>
      <c r="F3" s="155"/>
      <c r="I3" s="151"/>
      <c r="J3" s="297"/>
      <c r="K3" s="142"/>
      <c r="L3" s="142"/>
      <c r="M3" s="142"/>
      <c r="N3" s="142"/>
      <c r="O3" s="142"/>
      <c r="P3" s="142"/>
      <c r="Q3" s="142"/>
      <c r="R3" s="142"/>
      <c r="S3" s="159"/>
    </row>
    <row r="4" spans="1:19" ht="19.5" customHeight="1" thickBot="1" x14ac:dyDescent="0.25">
      <c r="A4" s="159"/>
      <c r="B4" s="158"/>
      <c r="C4" s="158"/>
      <c r="D4" s="158"/>
      <c r="E4" s="158"/>
      <c r="F4" s="155"/>
      <c r="I4" s="150" t="s">
        <v>115</v>
      </c>
      <c r="J4" s="298" t="s">
        <v>116</v>
      </c>
      <c r="K4" s="146" t="s">
        <v>113</v>
      </c>
      <c r="L4" s="154" t="s">
        <v>1</v>
      </c>
      <c r="M4" s="145" t="s">
        <v>3</v>
      </c>
      <c r="N4" s="147" t="s">
        <v>10</v>
      </c>
      <c r="O4" s="148" t="s">
        <v>20</v>
      </c>
      <c r="P4" s="148" t="s">
        <v>21</v>
      </c>
      <c r="Q4" s="148" t="s">
        <v>22</v>
      </c>
      <c r="R4" s="149" t="s">
        <v>23</v>
      </c>
      <c r="S4" s="159"/>
    </row>
    <row r="5" spans="1:19" x14ac:dyDescent="0.2">
      <c r="A5" s="159"/>
      <c r="B5" s="155"/>
      <c r="C5" s="155"/>
      <c r="D5" s="155"/>
      <c r="E5" s="155"/>
      <c r="F5" s="155"/>
      <c r="I5" s="152" t="str">
        <f ca="1">IF(OR(O5 &gt;0, Q5&gt;0),"Future Rework",IF(OR(P5 &gt;0, R5&gt;0), "Constraint or Impediment", "----------------"))</f>
        <v>----------------</v>
      </c>
      <c r="J5" s="299" t="str">
        <f ca="1">IF(I5 = "Future Rework",O5 + Q5,IF(I5 = "Constraint or Impediment", -(P5 + R5), "---------------"))</f>
        <v>---------------</v>
      </c>
      <c r="K5" s="377">
        <f ca="1" xml:space="preserve"> IF(ISNUMBER(N5), M5 - N5, "x")</f>
        <v>0</v>
      </c>
      <c r="L5" s="153" t="str">
        <f>'Task PV @ PT'!A5</f>
        <v>#1</v>
      </c>
      <c r="M5" s="183">
        <f>'P - Calc'!D4</f>
        <v>15</v>
      </c>
      <c r="N5" s="183">
        <f ca="1">'P - Calc'!G4</f>
        <v>15</v>
      </c>
      <c r="O5" s="161">
        <f ca="1">'P - Calc'!Q4</f>
        <v>0</v>
      </c>
      <c r="P5" s="161">
        <f ca="1">'P - Calc'!R4</f>
        <v>0</v>
      </c>
      <c r="Q5" s="161">
        <f ca="1">'P - Calc'!S4</f>
        <v>0</v>
      </c>
      <c r="R5" s="161">
        <f ca="1">'P - Calc'!T4</f>
        <v>0</v>
      </c>
      <c r="S5" s="159"/>
    </row>
    <row r="6" spans="1:19" x14ac:dyDescent="0.2">
      <c r="A6" s="159"/>
      <c r="B6" s="155"/>
      <c r="C6" s="155"/>
      <c r="D6" s="155"/>
      <c r="E6" s="155"/>
      <c r="F6" s="155"/>
      <c r="I6" s="152" t="str">
        <f t="shared" ref="I6:I69" ca="1" si="0">IF(OR(O6 &gt;0, Q6&gt;0),"Future Rework",IF(OR(P6 &gt;0, R6&gt;0), "Constraint or Impediment", "----------------"))</f>
        <v>----------------</v>
      </c>
      <c r="J6" s="299" t="str">
        <f ca="1">IF(I6 = "Future Rework",O6 + Q6,IF(I6 = "Constraint or Impediment", -(P6 + R6), "---------------"))</f>
        <v>---------------</v>
      </c>
      <c r="K6" s="377">
        <f t="shared" ref="K6:K14" ca="1" si="1" xml:space="preserve"> IF(ISNUMBER(N6), M6 - N6, "x")</f>
        <v>0</v>
      </c>
      <c r="L6" s="153" t="str">
        <f>'Task PV @ PT'!A6</f>
        <v>#2</v>
      </c>
      <c r="M6" s="183">
        <f>'P - Calc'!D5</f>
        <v>10</v>
      </c>
      <c r="N6" s="183">
        <f ca="1">'P - Calc'!G5</f>
        <v>10</v>
      </c>
      <c r="O6" s="161">
        <f ca="1">'P - Calc'!Q5</f>
        <v>0</v>
      </c>
      <c r="P6" s="161">
        <f ca="1">'P - Calc'!R5</f>
        <v>0</v>
      </c>
      <c r="Q6" s="161">
        <f ca="1">'P - Calc'!S5</f>
        <v>0</v>
      </c>
      <c r="R6" s="161">
        <f ca="1">'P - Calc'!T5</f>
        <v>0</v>
      </c>
      <c r="S6" s="159"/>
    </row>
    <row r="7" spans="1:19" x14ac:dyDescent="0.2">
      <c r="A7" s="159"/>
      <c r="B7" s="155"/>
      <c r="C7" s="155"/>
      <c r="D7" s="155"/>
      <c r="E7" s="155"/>
      <c r="F7" s="155"/>
      <c r="I7" s="152" t="str">
        <f t="shared" ca="1" si="0"/>
        <v>----------------</v>
      </c>
      <c r="J7" s="299" t="str">
        <f ca="1">IF(I7 = "Future Rework",O7 + Q7,IF(I7 = "Constraint or Impediment", -(P7 + R7), "---------------"))</f>
        <v>---------------</v>
      </c>
      <c r="K7" s="377">
        <f t="shared" ca="1" si="1"/>
        <v>0</v>
      </c>
      <c r="L7" s="153" t="str">
        <f>'Task PV @ PT'!A7</f>
        <v>#3</v>
      </c>
      <c r="M7" s="183">
        <f>'P - Calc'!D6</f>
        <v>30</v>
      </c>
      <c r="N7" s="183">
        <f ca="1">'P - Calc'!G6</f>
        <v>30</v>
      </c>
      <c r="O7" s="161">
        <f ca="1">'P - Calc'!Q6</f>
        <v>0</v>
      </c>
      <c r="P7" s="161">
        <f ca="1">'P - Calc'!R6</f>
        <v>0</v>
      </c>
      <c r="Q7" s="161">
        <f ca="1">'P - Calc'!S6</f>
        <v>0</v>
      </c>
      <c r="R7" s="161">
        <f ca="1">'P - Calc'!T6</f>
        <v>0</v>
      </c>
      <c r="S7" s="159"/>
    </row>
    <row r="8" spans="1:19" x14ac:dyDescent="0.2">
      <c r="A8" s="159"/>
      <c r="B8" s="155"/>
      <c r="C8" s="155"/>
      <c r="D8" s="155"/>
      <c r="E8" s="155"/>
      <c r="F8" s="155"/>
      <c r="I8" s="152" t="str">
        <f t="shared" ca="1" si="0"/>
        <v>----------------</v>
      </c>
      <c r="J8" s="299" t="str">
        <f ca="1">IF(I8 = "Future Rework",O8 + Q8,IF(I8 = "Constraint or Impediment", -(P8 + R8), "---------------"))</f>
        <v>---------------</v>
      </c>
      <c r="K8" s="377">
        <f t="shared" ca="1" si="1"/>
        <v>0</v>
      </c>
      <c r="L8" s="153" t="str">
        <f>'Task PV @ PT'!A8</f>
        <v>#4</v>
      </c>
      <c r="M8" s="183">
        <f>'P - Calc'!D7</f>
        <v>10</v>
      </c>
      <c r="N8" s="183">
        <f ca="1">'P - Calc'!G7</f>
        <v>10</v>
      </c>
      <c r="O8" s="161">
        <f ca="1">'P - Calc'!Q7</f>
        <v>0</v>
      </c>
      <c r="P8" s="161">
        <f ca="1">'P - Calc'!R7</f>
        <v>0</v>
      </c>
      <c r="Q8" s="161">
        <f ca="1">'P - Calc'!S7</f>
        <v>0</v>
      </c>
      <c r="R8" s="161">
        <f ca="1">'P - Calc'!T7</f>
        <v>0</v>
      </c>
      <c r="S8" s="159"/>
    </row>
    <row r="9" spans="1:19" x14ac:dyDescent="0.2">
      <c r="A9" s="159"/>
      <c r="B9" s="155"/>
      <c r="C9" s="155"/>
      <c r="D9" s="155"/>
      <c r="E9" s="155"/>
      <c r="F9" s="155"/>
      <c r="I9" s="152" t="str">
        <f t="shared" ca="1" si="0"/>
        <v>----------------</v>
      </c>
      <c r="J9" s="299" t="str">
        <f ca="1">IF(I9 = "Future Rework",O9 + Q9,IF(I9 = "Constraint or Impediment", -(P9 + R9), "---------------"))</f>
        <v>---------------</v>
      </c>
      <c r="K9" s="377">
        <f t="shared" ca="1" si="1"/>
        <v>0</v>
      </c>
      <c r="L9" s="153" t="str">
        <f>'Task PV @ PT'!A9</f>
        <v>#5</v>
      </c>
      <c r="M9" s="183">
        <f>'P - Calc'!D8</f>
        <v>15</v>
      </c>
      <c r="N9" s="183">
        <f ca="1">'P - Calc'!G8</f>
        <v>15</v>
      </c>
      <c r="O9" s="161">
        <f ca="1">'P - Calc'!Q8</f>
        <v>0</v>
      </c>
      <c r="P9" s="161">
        <f ca="1">'P - Calc'!R8</f>
        <v>0</v>
      </c>
      <c r="Q9" s="161">
        <f ca="1">'P - Calc'!S8</f>
        <v>0</v>
      </c>
      <c r="R9" s="161">
        <f ca="1">'P - Calc'!T8</f>
        <v>0</v>
      </c>
      <c r="S9" s="159"/>
    </row>
    <row r="10" spans="1:19" x14ac:dyDescent="0.2">
      <c r="A10" s="159"/>
      <c r="B10" s="155"/>
      <c r="C10" s="155"/>
      <c r="D10" s="155"/>
      <c r="E10" s="155"/>
      <c r="F10" s="155"/>
      <c r="I10" s="152" t="str">
        <f t="shared" ca="1" si="0"/>
        <v>----------------</v>
      </c>
      <c r="J10" s="299" t="str">
        <f t="shared" ref="J10:J73" ca="1" si="2">IF(I10 = "Future Rework",O10 + Q10,IF(I10 = "Constraint or Impediment", -(P10 + R10), "---------------"))</f>
        <v>---------------</v>
      </c>
      <c r="K10" s="377">
        <f t="shared" ca="1" si="1"/>
        <v>0</v>
      </c>
      <c r="L10" s="153" t="str">
        <f>'Task PV @ PT'!A10</f>
        <v>#6</v>
      </c>
      <c r="M10" s="183">
        <f>'P - Calc'!D9</f>
        <v>10</v>
      </c>
      <c r="N10" s="183">
        <f ca="1">'P - Calc'!G9</f>
        <v>10</v>
      </c>
      <c r="O10" s="161">
        <f ca="1">'P - Calc'!Q9</f>
        <v>0</v>
      </c>
      <c r="P10" s="161">
        <f ca="1">'P - Calc'!R9</f>
        <v>0</v>
      </c>
      <c r="Q10" s="161">
        <f ca="1">'P - Calc'!S9</f>
        <v>0</v>
      </c>
      <c r="R10" s="161">
        <f ca="1">'P - Calc'!T9</f>
        <v>0</v>
      </c>
      <c r="S10" s="159"/>
    </row>
    <row r="11" spans="1:19" x14ac:dyDescent="0.2">
      <c r="A11" s="159"/>
      <c r="B11" s="155"/>
      <c r="C11" s="155"/>
      <c r="D11" s="155"/>
      <c r="E11" s="155"/>
      <c r="F11" s="155"/>
      <c r="I11" s="152" t="str">
        <f t="shared" ca="1" si="0"/>
        <v>Future Rework</v>
      </c>
      <c r="J11" s="299">
        <f t="shared" ca="1" si="2"/>
        <v>1</v>
      </c>
      <c r="K11" s="377">
        <f t="shared" ca="1" si="1"/>
        <v>0</v>
      </c>
      <c r="L11" s="153" t="str">
        <f>'Task PV @ PT'!A11</f>
        <v>#7</v>
      </c>
      <c r="M11" s="183">
        <f>'P - Calc'!D10</f>
        <v>50</v>
      </c>
      <c r="N11" s="183">
        <f ca="1">'P - Calc'!G10</f>
        <v>50</v>
      </c>
      <c r="O11" s="161">
        <f ca="1">'P - Calc'!Q10</f>
        <v>1</v>
      </c>
      <c r="P11" s="161">
        <f ca="1">'P - Calc'!R10</f>
        <v>0</v>
      </c>
      <c r="Q11" s="161">
        <f ca="1">'P - Calc'!S10</f>
        <v>0</v>
      </c>
      <c r="R11" s="161">
        <f ca="1">'P - Calc'!T10</f>
        <v>0</v>
      </c>
      <c r="S11" s="159"/>
    </row>
    <row r="12" spans="1:19" x14ac:dyDescent="0.2">
      <c r="A12" s="159"/>
      <c r="B12" s="155"/>
      <c r="C12" s="155"/>
      <c r="D12" s="155"/>
      <c r="E12" s="155"/>
      <c r="F12" s="155"/>
      <c r="I12" s="152" t="str">
        <f t="shared" ca="1" si="0"/>
        <v>Constraint or Impediment</v>
      </c>
      <c r="J12" s="299">
        <f t="shared" ca="1" si="2"/>
        <v>-1.5000000000000018</v>
      </c>
      <c r="K12" s="377">
        <f t="shared" ca="1" si="1"/>
        <v>7</v>
      </c>
      <c r="L12" s="153" t="str">
        <f>'Task PV @ PT'!A12</f>
        <v>#8</v>
      </c>
      <c r="M12" s="183">
        <f>'P - Calc'!D11</f>
        <v>20</v>
      </c>
      <c r="N12" s="183">
        <f ca="1">'P - Calc'!G11</f>
        <v>13</v>
      </c>
      <c r="O12" s="161">
        <f ca="1">'P - Calc'!Q11</f>
        <v>0</v>
      </c>
      <c r="P12" s="161">
        <f ca="1">'P - Calc'!R11</f>
        <v>0</v>
      </c>
      <c r="Q12" s="161">
        <f ca="1">'P - Calc'!S11</f>
        <v>0</v>
      </c>
      <c r="R12" s="161">
        <f ca="1">'P - Calc'!T11</f>
        <v>1.5000000000000018</v>
      </c>
      <c r="S12" s="159"/>
    </row>
    <row r="13" spans="1:19" x14ac:dyDescent="0.2">
      <c r="A13" s="159"/>
      <c r="B13" s="155"/>
      <c r="C13" s="155"/>
      <c r="D13" s="155"/>
      <c r="E13" s="155"/>
      <c r="F13" s="155"/>
      <c r="I13" s="152" t="str">
        <f t="shared" ca="1" si="0"/>
        <v>Future Rework</v>
      </c>
      <c r="J13" s="299">
        <f t="shared" ca="1" si="2"/>
        <v>0.49999999999999822</v>
      </c>
      <c r="K13" s="377">
        <f t="shared" ca="1" si="1"/>
        <v>10</v>
      </c>
      <c r="L13" s="153" t="str">
        <f>'Task PV @ PT'!A13</f>
        <v>#9</v>
      </c>
      <c r="M13" s="183">
        <f>'P - Calc'!D12</f>
        <v>15</v>
      </c>
      <c r="N13" s="183">
        <f ca="1">'P - Calc'!G12</f>
        <v>5</v>
      </c>
      <c r="O13" s="161">
        <f ca="1">'P - Calc'!Q12</f>
        <v>0</v>
      </c>
      <c r="P13" s="161">
        <f ca="1">'P - Calc'!R12</f>
        <v>0</v>
      </c>
      <c r="Q13" s="161">
        <f ca="1">'P - Calc'!S12</f>
        <v>0.49999999999999822</v>
      </c>
      <c r="R13" s="161">
        <f ca="1">'P - Calc'!T12</f>
        <v>0</v>
      </c>
      <c r="S13" s="159"/>
    </row>
    <row r="14" spans="1:19" x14ac:dyDescent="0.2">
      <c r="A14" s="159"/>
      <c r="B14" s="155"/>
      <c r="C14" s="155"/>
      <c r="D14" s="155"/>
      <c r="E14" s="155"/>
      <c r="F14" s="155"/>
      <c r="I14" s="152" t="str">
        <f t="shared" ca="1" si="0"/>
        <v>----------------</v>
      </c>
      <c r="J14" s="299" t="str">
        <f t="shared" ca="1" si="2"/>
        <v>---------------</v>
      </c>
      <c r="K14" s="377">
        <f t="shared" ca="1" si="1"/>
        <v>10</v>
      </c>
      <c r="L14" s="153" t="str">
        <f>'Task PV @ PT'!A14</f>
        <v>#10</v>
      </c>
      <c r="M14" s="183">
        <f>'P - Calc'!D13</f>
        <v>10</v>
      </c>
      <c r="N14" s="183">
        <f ca="1">'P - Calc'!G13</f>
        <v>0</v>
      </c>
      <c r="O14" s="161">
        <f ca="1">'P - Calc'!Q13</f>
        <v>0</v>
      </c>
      <c r="P14" s="161">
        <f ca="1">'P - Calc'!R13</f>
        <v>0</v>
      </c>
      <c r="Q14" s="161">
        <f ca="1">'P - Calc'!S13</f>
        <v>0</v>
      </c>
      <c r="R14" s="161">
        <f ca="1">'P - Calc'!T13</f>
        <v>0</v>
      </c>
      <c r="S14" s="159"/>
    </row>
    <row r="15" spans="1:19" x14ac:dyDescent="0.2">
      <c r="A15" s="159"/>
      <c r="B15" s="155"/>
      <c r="C15" s="155"/>
      <c r="D15" s="155"/>
      <c r="E15" s="155"/>
      <c r="F15" s="155"/>
      <c r="I15" s="152" t="str">
        <f t="shared" ca="1" si="0"/>
        <v>----------------</v>
      </c>
      <c r="J15" s="299" t="str">
        <f t="shared" ca="1" si="2"/>
        <v>---------------</v>
      </c>
      <c r="K15" s="377" t="str">
        <f ca="1" xml:space="preserve"> IF(ISNUMBER(N15), M15 - N15, "x")</f>
        <v>x</v>
      </c>
      <c r="L15" s="153" t="str">
        <f>'Task PV @ PT'!A15</f>
        <v>Task Identifier</v>
      </c>
      <c r="M15" s="183" t="str">
        <f>'P - Calc'!D14</f>
        <v>x</v>
      </c>
      <c r="N15" s="183" t="str">
        <f ca="1">'P - Calc'!G14</f>
        <v>x</v>
      </c>
      <c r="O15" s="161">
        <f ca="1">'P - Calc'!Q14</f>
        <v>0</v>
      </c>
      <c r="P15" s="161">
        <f ca="1">'P - Calc'!R14</f>
        <v>0</v>
      </c>
      <c r="Q15" s="161">
        <f ca="1">'P - Calc'!S14</f>
        <v>0</v>
      </c>
      <c r="R15" s="161">
        <f ca="1">'P - Calc'!T14</f>
        <v>0</v>
      </c>
      <c r="S15" s="159"/>
    </row>
    <row r="16" spans="1:19" x14ac:dyDescent="0.2">
      <c r="A16" s="159"/>
      <c r="B16" s="155"/>
      <c r="C16" s="155"/>
      <c r="D16" s="155"/>
      <c r="E16" s="155"/>
      <c r="F16" s="155"/>
      <c r="I16" s="152" t="str">
        <f t="shared" ca="1" si="0"/>
        <v>----------------</v>
      </c>
      <c r="J16" s="299" t="str">
        <f t="shared" ca="1" si="2"/>
        <v>---------------</v>
      </c>
      <c r="K16" s="377" t="str">
        <f t="shared" ref="K16:K79" ca="1" si="3" xml:space="preserve"> IF(ISNUMBER(N16), M16 - N16, "x")</f>
        <v>x</v>
      </c>
      <c r="L16" s="153" t="str">
        <f>'Task PV @ PT'!A16</f>
        <v>Task Identifier</v>
      </c>
      <c r="M16" s="183" t="str">
        <f>'P - Calc'!D15</f>
        <v>x</v>
      </c>
      <c r="N16" s="183" t="str">
        <f ca="1">'P - Calc'!G15</f>
        <v>x</v>
      </c>
      <c r="O16" s="161">
        <f ca="1">'P - Calc'!Q15</f>
        <v>0</v>
      </c>
      <c r="P16" s="161">
        <f ca="1">'P - Calc'!R15</f>
        <v>0</v>
      </c>
      <c r="Q16" s="161">
        <f ca="1">'P - Calc'!S15</f>
        <v>0</v>
      </c>
      <c r="R16" s="161">
        <f ca="1">'P - Calc'!T15</f>
        <v>0</v>
      </c>
      <c r="S16" s="159"/>
    </row>
    <row r="17" spans="1:19" x14ac:dyDescent="0.2">
      <c r="A17" s="159"/>
      <c r="B17" s="155"/>
      <c r="C17" s="155"/>
      <c r="D17" s="155"/>
      <c r="E17" s="155"/>
      <c r="F17" s="155"/>
      <c r="I17" s="152" t="str">
        <f t="shared" ca="1" si="0"/>
        <v>----------------</v>
      </c>
      <c r="J17" s="299" t="str">
        <f t="shared" ca="1" si="2"/>
        <v>---------------</v>
      </c>
      <c r="K17" s="377" t="str">
        <f t="shared" ca="1" si="3"/>
        <v>x</v>
      </c>
      <c r="L17" s="153" t="str">
        <f>'Task PV @ PT'!A17</f>
        <v>Task Identifier</v>
      </c>
      <c r="M17" s="183" t="str">
        <f>'P - Calc'!D16</f>
        <v>x</v>
      </c>
      <c r="N17" s="183" t="str">
        <f ca="1">'P - Calc'!G16</f>
        <v>x</v>
      </c>
      <c r="O17" s="161">
        <f ca="1">'P - Calc'!Q16</f>
        <v>0</v>
      </c>
      <c r="P17" s="161">
        <f ca="1">'P - Calc'!R16</f>
        <v>0</v>
      </c>
      <c r="Q17" s="161">
        <f ca="1">'P - Calc'!S16</f>
        <v>0</v>
      </c>
      <c r="R17" s="161">
        <f ca="1">'P - Calc'!T16</f>
        <v>0</v>
      </c>
      <c r="S17" s="159"/>
    </row>
    <row r="18" spans="1:19" x14ac:dyDescent="0.2">
      <c r="A18" s="159"/>
      <c r="B18" s="155"/>
      <c r="C18" s="155"/>
      <c r="D18" s="155"/>
      <c r="E18" s="155"/>
      <c r="F18" s="155"/>
      <c r="I18" s="152" t="str">
        <f t="shared" ca="1" si="0"/>
        <v>----------------</v>
      </c>
      <c r="J18" s="299" t="str">
        <f t="shared" ca="1" si="2"/>
        <v>---------------</v>
      </c>
      <c r="K18" s="377" t="str">
        <f t="shared" ca="1" si="3"/>
        <v>x</v>
      </c>
      <c r="L18" s="153" t="str">
        <f>'Task PV @ PT'!A18</f>
        <v>Task Identifier</v>
      </c>
      <c r="M18" s="183" t="str">
        <f>'P - Calc'!D17</f>
        <v>x</v>
      </c>
      <c r="N18" s="183" t="str">
        <f ca="1">'P - Calc'!G17</f>
        <v>x</v>
      </c>
      <c r="O18" s="161">
        <f ca="1">'P - Calc'!Q17</f>
        <v>0</v>
      </c>
      <c r="P18" s="161">
        <f ca="1">'P - Calc'!R17</f>
        <v>0</v>
      </c>
      <c r="Q18" s="161">
        <f ca="1">'P - Calc'!S17</f>
        <v>0</v>
      </c>
      <c r="R18" s="161">
        <f ca="1">'P - Calc'!T17</f>
        <v>0</v>
      </c>
      <c r="S18" s="159"/>
    </row>
    <row r="19" spans="1:19" x14ac:dyDescent="0.2">
      <c r="A19" s="159"/>
      <c r="B19" s="155"/>
      <c r="C19" s="155"/>
      <c r="D19" s="155"/>
      <c r="E19" s="155"/>
      <c r="F19" s="155"/>
      <c r="I19" s="152" t="str">
        <f t="shared" ca="1" si="0"/>
        <v>----------------</v>
      </c>
      <c r="J19" s="299" t="str">
        <f t="shared" ca="1" si="2"/>
        <v>---------------</v>
      </c>
      <c r="K19" s="377" t="str">
        <f t="shared" ca="1" si="3"/>
        <v>x</v>
      </c>
      <c r="L19" s="153" t="str">
        <f>'Task PV @ PT'!A19</f>
        <v>Task Identifier</v>
      </c>
      <c r="M19" s="183" t="str">
        <f>'P - Calc'!D18</f>
        <v>x</v>
      </c>
      <c r="N19" s="183" t="str">
        <f ca="1">'P - Calc'!G18</f>
        <v>x</v>
      </c>
      <c r="O19" s="161">
        <f ca="1">'P - Calc'!Q18</f>
        <v>0</v>
      </c>
      <c r="P19" s="161">
        <f ca="1">'P - Calc'!R18</f>
        <v>0</v>
      </c>
      <c r="Q19" s="161">
        <f ca="1">'P - Calc'!S18</f>
        <v>0</v>
      </c>
      <c r="R19" s="161">
        <f ca="1">'P - Calc'!T18</f>
        <v>0</v>
      </c>
      <c r="S19" s="159"/>
    </row>
    <row r="20" spans="1:19" x14ac:dyDescent="0.2">
      <c r="A20" s="159"/>
      <c r="B20" s="155"/>
      <c r="C20" s="155"/>
      <c r="D20" s="155"/>
      <c r="E20" s="155"/>
      <c r="F20" s="155"/>
      <c r="I20" s="152" t="str">
        <f t="shared" ca="1" si="0"/>
        <v>----------------</v>
      </c>
      <c r="J20" s="299" t="str">
        <f t="shared" ca="1" si="2"/>
        <v>---------------</v>
      </c>
      <c r="K20" s="377" t="str">
        <f t="shared" ca="1" si="3"/>
        <v>x</v>
      </c>
      <c r="L20" s="153" t="str">
        <f>'Task PV @ PT'!A20</f>
        <v>Task Identifier</v>
      </c>
      <c r="M20" s="183" t="str">
        <f>'P - Calc'!D19</f>
        <v>x</v>
      </c>
      <c r="N20" s="183" t="str">
        <f ca="1">'P - Calc'!G19</f>
        <v>x</v>
      </c>
      <c r="O20" s="161">
        <f ca="1">'P - Calc'!Q19</f>
        <v>0</v>
      </c>
      <c r="P20" s="161">
        <f ca="1">'P - Calc'!R19</f>
        <v>0</v>
      </c>
      <c r="Q20" s="161">
        <f ca="1">'P - Calc'!S19</f>
        <v>0</v>
      </c>
      <c r="R20" s="161">
        <f ca="1">'P - Calc'!T19</f>
        <v>0</v>
      </c>
      <c r="S20" s="159"/>
    </row>
    <row r="21" spans="1:19" x14ac:dyDescent="0.2">
      <c r="A21" s="159"/>
      <c r="B21" s="155"/>
      <c r="C21" s="155"/>
      <c r="D21" s="155"/>
      <c r="E21" s="155"/>
      <c r="F21" s="155"/>
      <c r="I21" s="152" t="str">
        <f t="shared" ca="1" si="0"/>
        <v>----------------</v>
      </c>
      <c r="J21" s="299" t="str">
        <f t="shared" ca="1" si="2"/>
        <v>---------------</v>
      </c>
      <c r="K21" s="377" t="str">
        <f t="shared" ca="1" si="3"/>
        <v>x</v>
      </c>
      <c r="L21" s="153" t="str">
        <f>'Task PV @ PT'!A21</f>
        <v>Task Identifier</v>
      </c>
      <c r="M21" s="183" t="str">
        <f>'P - Calc'!D20</f>
        <v>x</v>
      </c>
      <c r="N21" s="183" t="str">
        <f ca="1">'P - Calc'!G20</f>
        <v>x</v>
      </c>
      <c r="O21" s="161">
        <f ca="1">'P - Calc'!Q20</f>
        <v>0</v>
      </c>
      <c r="P21" s="161">
        <f ca="1">'P - Calc'!R20</f>
        <v>0</v>
      </c>
      <c r="Q21" s="161">
        <f ca="1">'P - Calc'!S20</f>
        <v>0</v>
      </c>
      <c r="R21" s="161">
        <f ca="1">'P - Calc'!T20</f>
        <v>0</v>
      </c>
      <c r="S21" s="159"/>
    </row>
    <row r="22" spans="1:19" x14ac:dyDescent="0.2">
      <c r="A22" s="159"/>
      <c r="B22" s="155"/>
      <c r="C22" s="155"/>
      <c r="D22" s="155"/>
      <c r="E22" s="155"/>
      <c r="F22" s="155"/>
      <c r="I22" s="152" t="str">
        <f t="shared" ca="1" si="0"/>
        <v>----------------</v>
      </c>
      <c r="J22" s="299" t="str">
        <f t="shared" ca="1" si="2"/>
        <v>---------------</v>
      </c>
      <c r="K22" s="377" t="str">
        <f t="shared" ca="1" si="3"/>
        <v>x</v>
      </c>
      <c r="L22" s="153" t="str">
        <f>'Task PV @ PT'!A22</f>
        <v>Task Identifier</v>
      </c>
      <c r="M22" s="183" t="str">
        <f>'P - Calc'!D21</f>
        <v>x</v>
      </c>
      <c r="N22" s="183" t="str">
        <f ca="1">'P - Calc'!G21</f>
        <v>x</v>
      </c>
      <c r="O22" s="161">
        <f ca="1">'P - Calc'!Q21</f>
        <v>0</v>
      </c>
      <c r="P22" s="161">
        <f ca="1">'P - Calc'!R21</f>
        <v>0</v>
      </c>
      <c r="Q22" s="161">
        <f ca="1">'P - Calc'!S21</f>
        <v>0</v>
      </c>
      <c r="R22" s="161">
        <f ca="1">'P - Calc'!T21</f>
        <v>0</v>
      </c>
      <c r="S22" s="159"/>
    </row>
    <row r="23" spans="1:19" x14ac:dyDescent="0.2">
      <c r="A23" s="159"/>
      <c r="B23" s="155"/>
      <c r="C23" s="155"/>
      <c r="D23" s="155"/>
      <c r="E23" s="155"/>
      <c r="F23" s="155"/>
      <c r="I23" s="152" t="str">
        <f t="shared" ca="1" si="0"/>
        <v>----------------</v>
      </c>
      <c r="J23" s="299" t="str">
        <f t="shared" ca="1" si="2"/>
        <v>---------------</v>
      </c>
      <c r="K23" s="377" t="str">
        <f t="shared" ca="1" si="3"/>
        <v>x</v>
      </c>
      <c r="L23" s="153" t="str">
        <f>'Task PV @ PT'!A23</f>
        <v>Task Identifier</v>
      </c>
      <c r="M23" s="183" t="str">
        <f>'P - Calc'!D22</f>
        <v>x</v>
      </c>
      <c r="N23" s="183" t="str">
        <f ca="1">'P - Calc'!G22</f>
        <v>x</v>
      </c>
      <c r="O23" s="161">
        <f ca="1">'P - Calc'!Q22</f>
        <v>0</v>
      </c>
      <c r="P23" s="161">
        <f ca="1">'P - Calc'!R22</f>
        <v>0</v>
      </c>
      <c r="Q23" s="161">
        <f ca="1">'P - Calc'!S22</f>
        <v>0</v>
      </c>
      <c r="R23" s="161">
        <f ca="1">'P - Calc'!T22</f>
        <v>0</v>
      </c>
      <c r="S23" s="159"/>
    </row>
    <row r="24" spans="1:19" x14ac:dyDescent="0.2">
      <c r="A24" s="159"/>
      <c r="B24" s="155"/>
      <c r="C24" s="155"/>
      <c r="D24" s="155"/>
      <c r="E24" s="155"/>
      <c r="F24" s="155"/>
      <c r="I24" s="152" t="str">
        <f t="shared" ca="1" si="0"/>
        <v>----------------</v>
      </c>
      <c r="J24" s="299" t="str">
        <f t="shared" ca="1" si="2"/>
        <v>---------------</v>
      </c>
      <c r="K24" s="377" t="str">
        <f t="shared" ca="1" si="3"/>
        <v>x</v>
      </c>
      <c r="L24" s="153" t="str">
        <f>'Task PV @ PT'!A24</f>
        <v>Task Identifier</v>
      </c>
      <c r="M24" s="183" t="str">
        <f>'P - Calc'!D23</f>
        <v>x</v>
      </c>
      <c r="N24" s="183" t="str">
        <f ca="1">'P - Calc'!G23</f>
        <v>x</v>
      </c>
      <c r="O24" s="161">
        <f ca="1">'P - Calc'!Q23</f>
        <v>0</v>
      </c>
      <c r="P24" s="161">
        <f ca="1">'P - Calc'!R23</f>
        <v>0</v>
      </c>
      <c r="Q24" s="161">
        <f ca="1">'P - Calc'!S23</f>
        <v>0</v>
      </c>
      <c r="R24" s="161">
        <f ca="1">'P - Calc'!T23</f>
        <v>0</v>
      </c>
      <c r="S24" s="159"/>
    </row>
    <row r="25" spans="1:19" x14ac:dyDescent="0.2">
      <c r="A25" s="159"/>
      <c r="B25" s="155"/>
      <c r="C25" s="155"/>
      <c r="D25" s="155"/>
      <c r="E25" s="155"/>
      <c r="F25" s="155"/>
      <c r="I25" s="152" t="str">
        <f t="shared" ca="1" si="0"/>
        <v>----------------</v>
      </c>
      <c r="J25" s="299" t="str">
        <f t="shared" ca="1" si="2"/>
        <v>---------------</v>
      </c>
      <c r="K25" s="377" t="str">
        <f t="shared" ca="1" si="3"/>
        <v>x</v>
      </c>
      <c r="L25" s="153" t="str">
        <f>'Task PV @ PT'!A25</f>
        <v>Task Identifier</v>
      </c>
      <c r="M25" s="183" t="str">
        <f>'P - Calc'!D24</f>
        <v>x</v>
      </c>
      <c r="N25" s="183" t="str">
        <f ca="1">'P - Calc'!G24</f>
        <v>x</v>
      </c>
      <c r="O25" s="161">
        <f ca="1">'P - Calc'!Q24</f>
        <v>0</v>
      </c>
      <c r="P25" s="161">
        <f ca="1">'P - Calc'!R24</f>
        <v>0</v>
      </c>
      <c r="Q25" s="161">
        <f ca="1">'P - Calc'!S24</f>
        <v>0</v>
      </c>
      <c r="R25" s="161">
        <f ca="1">'P - Calc'!T24</f>
        <v>0</v>
      </c>
      <c r="S25" s="159"/>
    </row>
    <row r="26" spans="1:19" x14ac:dyDescent="0.2">
      <c r="A26" s="159"/>
      <c r="B26" s="155"/>
      <c r="C26" s="155"/>
      <c r="D26" s="155"/>
      <c r="E26" s="155"/>
      <c r="F26" s="155"/>
      <c r="I26" s="152" t="str">
        <f t="shared" ca="1" si="0"/>
        <v>----------------</v>
      </c>
      <c r="J26" s="299" t="str">
        <f t="shared" ca="1" si="2"/>
        <v>---------------</v>
      </c>
      <c r="K26" s="377" t="str">
        <f t="shared" ca="1" si="3"/>
        <v>x</v>
      </c>
      <c r="L26" s="153" t="str">
        <f>'Task PV @ PT'!A26</f>
        <v>Task Identifier</v>
      </c>
      <c r="M26" s="183" t="str">
        <f>'P - Calc'!D25</f>
        <v>x</v>
      </c>
      <c r="N26" s="183" t="str">
        <f ca="1">'P - Calc'!G25</f>
        <v>x</v>
      </c>
      <c r="O26" s="161">
        <f ca="1">'P - Calc'!Q25</f>
        <v>0</v>
      </c>
      <c r="P26" s="161">
        <f ca="1">'P - Calc'!R25</f>
        <v>0</v>
      </c>
      <c r="Q26" s="161">
        <f ca="1">'P - Calc'!S25</f>
        <v>0</v>
      </c>
      <c r="R26" s="161">
        <f ca="1">'P - Calc'!T25</f>
        <v>0</v>
      </c>
      <c r="S26" s="159"/>
    </row>
    <row r="27" spans="1:19" x14ac:dyDescent="0.2">
      <c r="A27" s="159"/>
      <c r="B27" s="155"/>
      <c r="C27" s="155"/>
      <c r="D27" s="155"/>
      <c r="E27" s="155"/>
      <c r="F27" s="155"/>
      <c r="I27" s="152" t="str">
        <f t="shared" ca="1" si="0"/>
        <v>----------------</v>
      </c>
      <c r="J27" s="299" t="str">
        <f t="shared" ca="1" si="2"/>
        <v>---------------</v>
      </c>
      <c r="K27" s="377" t="str">
        <f t="shared" ca="1" si="3"/>
        <v>x</v>
      </c>
      <c r="L27" s="153" t="str">
        <f>'Task PV @ PT'!A27</f>
        <v>Task Identifier</v>
      </c>
      <c r="M27" s="183" t="str">
        <f>'P - Calc'!D26</f>
        <v>x</v>
      </c>
      <c r="N27" s="183" t="str">
        <f ca="1">'P - Calc'!G26</f>
        <v>x</v>
      </c>
      <c r="O27" s="161">
        <f ca="1">'P - Calc'!Q26</f>
        <v>0</v>
      </c>
      <c r="P27" s="161">
        <f ca="1">'P - Calc'!R26</f>
        <v>0</v>
      </c>
      <c r="Q27" s="161">
        <f ca="1">'P - Calc'!S26</f>
        <v>0</v>
      </c>
      <c r="R27" s="161">
        <f ca="1">'P - Calc'!T26</f>
        <v>0</v>
      </c>
      <c r="S27" s="159"/>
    </row>
    <row r="28" spans="1:19" x14ac:dyDescent="0.2">
      <c r="A28" s="159"/>
      <c r="B28" s="155"/>
      <c r="C28" s="155"/>
      <c r="D28" s="155"/>
      <c r="E28" s="155"/>
      <c r="F28" s="155"/>
      <c r="I28" s="152" t="str">
        <f t="shared" ca="1" si="0"/>
        <v>----------------</v>
      </c>
      <c r="J28" s="299" t="str">
        <f t="shared" ca="1" si="2"/>
        <v>---------------</v>
      </c>
      <c r="K28" s="377" t="str">
        <f t="shared" ca="1" si="3"/>
        <v>x</v>
      </c>
      <c r="L28" s="153" t="str">
        <f>'Task PV @ PT'!A28</f>
        <v>Task Identifier</v>
      </c>
      <c r="M28" s="183" t="str">
        <f>'P - Calc'!D27</f>
        <v>x</v>
      </c>
      <c r="N28" s="183" t="str">
        <f ca="1">'P - Calc'!G27</f>
        <v>x</v>
      </c>
      <c r="O28" s="161">
        <f ca="1">'P - Calc'!Q27</f>
        <v>0</v>
      </c>
      <c r="P28" s="161">
        <f ca="1">'P - Calc'!R27</f>
        <v>0</v>
      </c>
      <c r="Q28" s="161">
        <f ca="1">'P - Calc'!S27</f>
        <v>0</v>
      </c>
      <c r="R28" s="161">
        <f ca="1">'P - Calc'!T27</f>
        <v>0</v>
      </c>
      <c r="S28" s="159"/>
    </row>
    <row r="29" spans="1:19" x14ac:dyDescent="0.2">
      <c r="A29" s="159"/>
      <c r="B29" s="155"/>
      <c r="C29" s="155"/>
      <c r="D29" s="155"/>
      <c r="E29" s="155"/>
      <c r="F29" s="155"/>
      <c r="I29" s="152" t="str">
        <f t="shared" ca="1" si="0"/>
        <v>----------------</v>
      </c>
      <c r="J29" s="299" t="str">
        <f t="shared" ca="1" si="2"/>
        <v>---------------</v>
      </c>
      <c r="K29" s="377" t="str">
        <f t="shared" ca="1" si="3"/>
        <v>x</v>
      </c>
      <c r="L29" s="153" t="str">
        <f>'Task PV @ PT'!A29</f>
        <v>Task Identifier</v>
      </c>
      <c r="M29" s="183" t="str">
        <f>'P - Calc'!D28</f>
        <v>x</v>
      </c>
      <c r="N29" s="183" t="str">
        <f ca="1">'P - Calc'!G28</f>
        <v>x</v>
      </c>
      <c r="O29" s="161">
        <f ca="1">'P - Calc'!Q28</f>
        <v>0</v>
      </c>
      <c r="P29" s="161">
        <f ca="1">'P - Calc'!R28</f>
        <v>0</v>
      </c>
      <c r="Q29" s="161">
        <f ca="1">'P - Calc'!S28</f>
        <v>0</v>
      </c>
      <c r="R29" s="161">
        <f ca="1">'P - Calc'!T28</f>
        <v>0</v>
      </c>
      <c r="S29" s="159"/>
    </row>
    <row r="30" spans="1:19" x14ac:dyDescent="0.2">
      <c r="A30" s="159"/>
      <c r="I30" s="152" t="str">
        <f t="shared" ca="1" si="0"/>
        <v>----------------</v>
      </c>
      <c r="J30" s="299" t="str">
        <f t="shared" ca="1" si="2"/>
        <v>---------------</v>
      </c>
      <c r="K30" s="377" t="str">
        <f t="shared" ca="1" si="3"/>
        <v>x</v>
      </c>
      <c r="L30" s="153" t="str">
        <f>'Task PV @ PT'!A30</f>
        <v>Task Identifier</v>
      </c>
      <c r="M30" s="183" t="str">
        <f>'P - Calc'!D29</f>
        <v>x</v>
      </c>
      <c r="N30" s="183" t="str">
        <f ca="1">'P - Calc'!G29</f>
        <v>x</v>
      </c>
      <c r="O30" s="161">
        <f ca="1">'P - Calc'!Q29</f>
        <v>0</v>
      </c>
      <c r="P30" s="161">
        <f ca="1">'P - Calc'!R29</f>
        <v>0</v>
      </c>
      <c r="Q30" s="161">
        <f ca="1">'P - Calc'!S29</f>
        <v>0</v>
      </c>
      <c r="R30" s="161">
        <f ca="1">'P - Calc'!T29</f>
        <v>0</v>
      </c>
      <c r="S30" s="159"/>
    </row>
    <row r="31" spans="1:19" x14ac:dyDescent="0.2">
      <c r="A31" s="159"/>
      <c r="I31" s="152" t="str">
        <f t="shared" ca="1" si="0"/>
        <v>----------------</v>
      </c>
      <c r="J31" s="299" t="str">
        <f t="shared" ca="1" si="2"/>
        <v>---------------</v>
      </c>
      <c r="K31" s="377" t="str">
        <f t="shared" ca="1" si="3"/>
        <v>x</v>
      </c>
      <c r="L31" s="153" t="str">
        <f>'Task PV @ PT'!A31</f>
        <v>Task Identifier</v>
      </c>
      <c r="M31" s="183" t="str">
        <f>'P - Calc'!D30</f>
        <v>x</v>
      </c>
      <c r="N31" s="183" t="str">
        <f ca="1">'P - Calc'!G30</f>
        <v>x</v>
      </c>
      <c r="O31" s="161">
        <f ca="1">'P - Calc'!Q30</f>
        <v>0</v>
      </c>
      <c r="P31" s="161">
        <f ca="1">'P - Calc'!R30</f>
        <v>0</v>
      </c>
      <c r="Q31" s="161">
        <f ca="1">'P - Calc'!S30</f>
        <v>0</v>
      </c>
      <c r="R31" s="161">
        <f ca="1">'P - Calc'!T30</f>
        <v>0</v>
      </c>
      <c r="S31" s="159"/>
    </row>
    <row r="32" spans="1:19" x14ac:dyDescent="0.2">
      <c r="A32" s="159"/>
      <c r="I32" s="152" t="str">
        <f t="shared" ca="1" si="0"/>
        <v>----------------</v>
      </c>
      <c r="J32" s="299" t="str">
        <f t="shared" ca="1" si="2"/>
        <v>---------------</v>
      </c>
      <c r="K32" s="377" t="str">
        <f t="shared" ca="1" si="3"/>
        <v>x</v>
      </c>
      <c r="L32" s="153" t="str">
        <f>'Task PV @ PT'!A32</f>
        <v>Task Identifier</v>
      </c>
      <c r="M32" s="183" t="str">
        <f>'P - Calc'!D31</f>
        <v>x</v>
      </c>
      <c r="N32" s="183" t="str">
        <f ca="1">'P - Calc'!G31</f>
        <v>x</v>
      </c>
      <c r="O32" s="161">
        <f ca="1">'P - Calc'!Q31</f>
        <v>0</v>
      </c>
      <c r="P32" s="161">
        <f ca="1">'P - Calc'!R31</f>
        <v>0</v>
      </c>
      <c r="Q32" s="161">
        <f ca="1">'P - Calc'!S31</f>
        <v>0</v>
      </c>
      <c r="R32" s="161">
        <f ca="1">'P - Calc'!T31</f>
        <v>0</v>
      </c>
      <c r="S32" s="159"/>
    </row>
    <row r="33" spans="1:19" x14ac:dyDescent="0.2">
      <c r="A33" s="159"/>
      <c r="I33" s="152" t="str">
        <f t="shared" ca="1" si="0"/>
        <v>----------------</v>
      </c>
      <c r="J33" s="299" t="str">
        <f t="shared" ca="1" si="2"/>
        <v>---------------</v>
      </c>
      <c r="K33" s="377" t="str">
        <f t="shared" ca="1" si="3"/>
        <v>x</v>
      </c>
      <c r="L33" s="153" t="str">
        <f>'Task PV @ PT'!A33</f>
        <v>Task Identifier</v>
      </c>
      <c r="M33" s="183" t="str">
        <f>'P - Calc'!D32</f>
        <v>x</v>
      </c>
      <c r="N33" s="183" t="str">
        <f ca="1">'P - Calc'!G32</f>
        <v>x</v>
      </c>
      <c r="O33" s="161">
        <f ca="1">'P - Calc'!Q32</f>
        <v>0</v>
      </c>
      <c r="P33" s="161">
        <f ca="1">'P - Calc'!R32</f>
        <v>0</v>
      </c>
      <c r="Q33" s="161">
        <f ca="1">'P - Calc'!S32</f>
        <v>0</v>
      </c>
      <c r="R33" s="161">
        <f ca="1">'P - Calc'!T32</f>
        <v>0</v>
      </c>
      <c r="S33" s="159"/>
    </row>
    <row r="34" spans="1:19" x14ac:dyDescent="0.2">
      <c r="A34" s="159"/>
      <c r="I34" s="152" t="str">
        <f t="shared" ca="1" si="0"/>
        <v>----------------</v>
      </c>
      <c r="J34" s="299" t="str">
        <f t="shared" ca="1" si="2"/>
        <v>---------------</v>
      </c>
      <c r="K34" s="377" t="str">
        <f t="shared" ca="1" si="3"/>
        <v>x</v>
      </c>
      <c r="L34" s="153" t="str">
        <f>'Task PV @ PT'!A34</f>
        <v>Task Identifier</v>
      </c>
      <c r="M34" s="183" t="str">
        <f>'P - Calc'!D33</f>
        <v>x</v>
      </c>
      <c r="N34" s="183" t="str">
        <f ca="1">'P - Calc'!G33</f>
        <v>x</v>
      </c>
      <c r="O34" s="161">
        <f ca="1">'P - Calc'!Q33</f>
        <v>0</v>
      </c>
      <c r="P34" s="161">
        <f ca="1">'P - Calc'!R33</f>
        <v>0</v>
      </c>
      <c r="Q34" s="161">
        <f ca="1">'P - Calc'!S33</f>
        <v>0</v>
      </c>
      <c r="R34" s="161">
        <f ca="1">'P - Calc'!T33</f>
        <v>0</v>
      </c>
      <c r="S34" s="159"/>
    </row>
    <row r="35" spans="1:19" x14ac:dyDescent="0.2">
      <c r="A35" s="159"/>
      <c r="I35" s="152" t="str">
        <f t="shared" ca="1" si="0"/>
        <v>----------------</v>
      </c>
      <c r="J35" s="299" t="str">
        <f t="shared" ca="1" si="2"/>
        <v>---------------</v>
      </c>
      <c r="K35" s="377" t="str">
        <f t="shared" ca="1" si="3"/>
        <v>x</v>
      </c>
      <c r="L35" s="153" t="str">
        <f>'Task PV @ PT'!A35</f>
        <v>Task Identifier</v>
      </c>
      <c r="M35" s="183" t="str">
        <f>'P - Calc'!D34</f>
        <v>x</v>
      </c>
      <c r="N35" s="183" t="str">
        <f ca="1">'P - Calc'!G34</f>
        <v>x</v>
      </c>
      <c r="O35" s="161">
        <f ca="1">'P - Calc'!Q34</f>
        <v>0</v>
      </c>
      <c r="P35" s="161">
        <f ca="1">'P - Calc'!R34</f>
        <v>0</v>
      </c>
      <c r="Q35" s="161">
        <f ca="1">'P - Calc'!S34</f>
        <v>0</v>
      </c>
      <c r="R35" s="161">
        <f ca="1">'P - Calc'!T34</f>
        <v>0</v>
      </c>
      <c r="S35" s="159"/>
    </row>
    <row r="36" spans="1:19" x14ac:dyDescent="0.2">
      <c r="A36" s="159"/>
      <c r="I36" s="152" t="str">
        <f t="shared" ca="1" si="0"/>
        <v>----------------</v>
      </c>
      <c r="J36" s="299" t="str">
        <f t="shared" ca="1" si="2"/>
        <v>---------------</v>
      </c>
      <c r="K36" s="377" t="str">
        <f t="shared" ca="1" si="3"/>
        <v>x</v>
      </c>
      <c r="L36" s="153" t="str">
        <f>'Task PV @ PT'!A36</f>
        <v>Task Identifier</v>
      </c>
      <c r="M36" s="183" t="str">
        <f>'P - Calc'!D35</f>
        <v>x</v>
      </c>
      <c r="N36" s="183" t="str">
        <f ca="1">'P - Calc'!G35</f>
        <v>x</v>
      </c>
      <c r="O36" s="161">
        <f ca="1">'P - Calc'!Q35</f>
        <v>0</v>
      </c>
      <c r="P36" s="161">
        <f ca="1">'P - Calc'!R35</f>
        <v>0</v>
      </c>
      <c r="Q36" s="161">
        <f ca="1">'P - Calc'!S35</f>
        <v>0</v>
      </c>
      <c r="R36" s="161">
        <f ca="1">'P - Calc'!T35</f>
        <v>0</v>
      </c>
      <c r="S36" s="159"/>
    </row>
    <row r="37" spans="1:19" x14ac:dyDescent="0.2">
      <c r="A37" s="159"/>
      <c r="I37" s="152" t="str">
        <f t="shared" ca="1" si="0"/>
        <v>----------------</v>
      </c>
      <c r="J37" s="299" t="str">
        <f t="shared" ca="1" si="2"/>
        <v>---------------</v>
      </c>
      <c r="K37" s="377" t="str">
        <f t="shared" ca="1" si="3"/>
        <v>x</v>
      </c>
      <c r="L37" s="153" t="str">
        <f>'Task PV @ PT'!A37</f>
        <v>Task Identifier</v>
      </c>
      <c r="M37" s="183" t="str">
        <f>'P - Calc'!D36</f>
        <v>x</v>
      </c>
      <c r="N37" s="183" t="str">
        <f ca="1">'P - Calc'!G36</f>
        <v>x</v>
      </c>
      <c r="O37" s="161">
        <f ca="1">'P - Calc'!Q36</f>
        <v>0</v>
      </c>
      <c r="P37" s="161">
        <f ca="1">'P - Calc'!R36</f>
        <v>0</v>
      </c>
      <c r="Q37" s="161">
        <f ca="1">'P - Calc'!S36</f>
        <v>0</v>
      </c>
      <c r="R37" s="161">
        <f ca="1">'P - Calc'!T36</f>
        <v>0</v>
      </c>
      <c r="S37" s="159"/>
    </row>
    <row r="38" spans="1:19" x14ac:dyDescent="0.2">
      <c r="A38" s="159"/>
      <c r="I38" s="152" t="str">
        <f t="shared" ca="1" si="0"/>
        <v>----------------</v>
      </c>
      <c r="J38" s="299" t="str">
        <f t="shared" ca="1" si="2"/>
        <v>---------------</v>
      </c>
      <c r="K38" s="377" t="str">
        <f t="shared" ca="1" si="3"/>
        <v>x</v>
      </c>
      <c r="L38" s="153" t="str">
        <f>'Task PV @ PT'!A38</f>
        <v>Task Identifier</v>
      </c>
      <c r="M38" s="183" t="str">
        <f>'P - Calc'!D37</f>
        <v>x</v>
      </c>
      <c r="N38" s="183" t="str">
        <f ca="1">'P - Calc'!G37</f>
        <v>x</v>
      </c>
      <c r="O38" s="161">
        <f ca="1">'P - Calc'!Q37</f>
        <v>0</v>
      </c>
      <c r="P38" s="161">
        <f ca="1">'P - Calc'!R37</f>
        <v>0</v>
      </c>
      <c r="Q38" s="161">
        <f ca="1">'P - Calc'!S37</f>
        <v>0</v>
      </c>
      <c r="R38" s="161">
        <f ca="1">'P - Calc'!T37</f>
        <v>0</v>
      </c>
      <c r="S38" s="159"/>
    </row>
    <row r="39" spans="1:19" x14ac:dyDescent="0.2">
      <c r="A39" s="159"/>
      <c r="I39" s="152" t="str">
        <f t="shared" ca="1" si="0"/>
        <v>----------------</v>
      </c>
      <c r="J39" s="299" t="str">
        <f t="shared" ca="1" si="2"/>
        <v>---------------</v>
      </c>
      <c r="K39" s="377" t="str">
        <f t="shared" ca="1" si="3"/>
        <v>x</v>
      </c>
      <c r="L39" s="153" t="str">
        <f>'Task PV @ PT'!A39</f>
        <v>Task Identifier</v>
      </c>
      <c r="M39" s="183" t="str">
        <f>'P - Calc'!D38</f>
        <v>x</v>
      </c>
      <c r="N39" s="183" t="str">
        <f ca="1">'P - Calc'!G38</f>
        <v>x</v>
      </c>
      <c r="O39" s="161">
        <f ca="1">'P - Calc'!Q38</f>
        <v>0</v>
      </c>
      <c r="P39" s="161">
        <f ca="1">'P - Calc'!R38</f>
        <v>0</v>
      </c>
      <c r="Q39" s="161">
        <f ca="1">'P - Calc'!S38</f>
        <v>0</v>
      </c>
      <c r="R39" s="161">
        <f ca="1">'P - Calc'!T38</f>
        <v>0</v>
      </c>
      <c r="S39" s="159"/>
    </row>
    <row r="40" spans="1:19" x14ac:dyDescent="0.2">
      <c r="A40" s="159"/>
      <c r="I40" s="152" t="str">
        <f t="shared" ca="1" si="0"/>
        <v>----------------</v>
      </c>
      <c r="J40" s="299" t="str">
        <f t="shared" ca="1" si="2"/>
        <v>---------------</v>
      </c>
      <c r="K40" s="377" t="str">
        <f t="shared" ca="1" si="3"/>
        <v>x</v>
      </c>
      <c r="L40" s="153" t="str">
        <f>'Task PV @ PT'!A40</f>
        <v>Task Identifier</v>
      </c>
      <c r="M40" s="183" t="str">
        <f>'P - Calc'!D39</f>
        <v>x</v>
      </c>
      <c r="N40" s="183" t="str">
        <f ca="1">'P - Calc'!G39</f>
        <v>x</v>
      </c>
      <c r="O40" s="161">
        <f ca="1">'P - Calc'!Q39</f>
        <v>0</v>
      </c>
      <c r="P40" s="161">
        <f ca="1">'P - Calc'!R39</f>
        <v>0</v>
      </c>
      <c r="Q40" s="161">
        <f ca="1">'P - Calc'!S39</f>
        <v>0</v>
      </c>
      <c r="R40" s="161">
        <f ca="1">'P - Calc'!T39</f>
        <v>0</v>
      </c>
      <c r="S40" s="159"/>
    </row>
    <row r="41" spans="1:19" x14ac:dyDescent="0.2">
      <c r="A41" s="159"/>
      <c r="I41" s="152" t="str">
        <f t="shared" ca="1" si="0"/>
        <v>----------------</v>
      </c>
      <c r="J41" s="299" t="str">
        <f t="shared" ca="1" si="2"/>
        <v>---------------</v>
      </c>
      <c r="K41" s="377" t="str">
        <f t="shared" ca="1" si="3"/>
        <v>x</v>
      </c>
      <c r="L41" s="153" t="str">
        <f>'Task PV @ PT'!A41</f>
        <v>Task Identifier</v>
      </c>
      <c r="M41" s="183" t="str">
        <f>'P - Calc'!D40</f>
        <v>x</v>
      </c>
      <c r="N41" s="183" t="str">
        <f ca="1">'P - Calc'!G40</f>
        <v>x</v>
      </c>
      <c r="O41" s="161">
        <f ca="1">'P - Calc'!Q40</f>
        <v>0</v>
      </c>
      <c r="P41" s="161">
        <f ca="1">'P - Calc'!R40</f>
        <v>0</v>
      </c>
      <c r="Q41" s="161">
        <f ca="1">'P - Calc'!S40</f>
        <v>0</v>
      </c>
      <c r="R41" s="161">
        <f ca="1">'P - Calc'!T40</f>
        <v>0</v>
      </c>
      <c r="S41" s="159"/>
    </row>
    <row r="42" spans="1:19" x14ac:dyDescent="0.2">
      <c r="A42" s="159"/>
      <c r="I42" s="152" t="str">
        <f t="shared" ca="1" si="0"/>
        <v>----------------</v>
      </c>
      <c r="J42" s="299" t="str">
        <f t="shared" ca="1" si="2"/>
        <v>---------------</v>
      </c>
      <c r="K42" s="377" t="str">
        <f t="shared" ca="1" si="3"/>
        <v>x</v>
      </c>
      <c r="L42" s="153" t="str">
        <f>'Task PV @ PT'!A42</f>
        <v>Task Identifier</v>
      </c>
      <c r="M42" s="183" t="str">
        <f>'P - Calc'!D41</f>
        <v>x</v>
      </c>
      <c r="N42" s="183" t="str">
        <f ca="1">'P - Calc'!G41</f>
        <v>x</v>
      </c>
      <c r="O42" s="161">
        <f ca="1">'P - Calc'!Q41</f>
        <v>0</v>
      </c>
      <c r="P42" s="161">
        <f ca="1">'P - Calc'!R41</f>
        <v>0</v>
      </c>
      <c r="Q42" s="161">
        <f ca="1">'P - Calc'!S41</f>
        <v>0</v>
      </c>
      <c r="R42" s="161">
        <f ca="1">'P - Calc'!T41</f>
        <v>0</v>
      </c>
      <c r="S42" s="159"/>
    </row>
    <row r="43" spans="1:19" x14ac:dyDescent="0.2">
      <c r="A43" s="159"/>
      <c r="I43" s="152" t="str">
        <f t="shared" ca="1" si="0"/>
        <v>----------------</v>
      </c>
      <c r="J43" s="299" t="str">
        <f t="shared" ca="1" si="2"/>
        <v>---------------</v>
      </c>
      <c r="K43" s="377" t="str">
        <f t="shared" ca="1" si="3"/>
        <v>x</v>
      </c>
      <c r="L43" s="153" t="str">
        <f>'Task PV @ PT'!A43</f>
        <v>Task Identifier</v>
      </c>
      <c r="M43" s="183" t="str">
        <f>'P - Calc'!D42</f>
        <v>x</v>
      </c>
      <c r="N43" s="183" t="str">
        <f ca="1">'P - Calc'!G42</f>
        <v>x</v>
      </c>
      <c r="O43" s="161">
        <f ca="1">'P - Calc'!Q42</f>
        <v>0</v>
      </c>
      <c r="P43" s="161">
        <f ca="1">'P - Calc'!R42</f>
        <v>0</v>
      </c>
      <c r="Q43" s="161">
        <f ca="1">'P - Calc'!S42</f>
        <v>0</v>
      </c>
      <c r="R43" s="161">
        <f ca="1">'P - Calc'!T42</f>
        <v>0</v>
      </c>
      <c r="S43" s="159"/>
    </row>
    <row r="44" spans="1:19" x14ac:dyDescent="0.2">
      <c r="A44" s="159"/>
      <c r="I44" s="152" t="str">
        <f t="shared" ca="1" si="0"/>
        <v>----------------</v>
      </c>
      <c r="J44" s="299" t="str">
        <f t="shared" ca="1" si="2"/>
        <v>---------------</v>
      </c>
      <c r="K44" s="377" t="str">
        <f t="shared" ca="1" si="3"/>
        <v>x</v>
      </c>
      <c r="L44" s="153" t="str">
        <f>'Task PV @ PT'!A44</f>
        <v>Task Identifier</v>
      </c>
      <c r="M44" s="183" t="str">
        <f>'P - Calc'!D43</f>
        <v>x</v>
      </c>
      <c r="N44" s="183" t="str">
        <f ca="1">'P - Calc'!G43</f>
        <v>x</v>
      </c>
      <c r="O44" s="161">
        <f ca="1">'P - Calc'!Q43</f>
        <v>0</v>
      </c>
      <c r="P44" s="161">
        <f ca="1">'P - Calc'!R43</f>
        <v>0</v>
      </c>
      <c r="Q44" s="161">
        <f ca="1">'P - Calc'!S43</f>
        <v>0</v>
      </c>
      <c r="R44" s="161">
        <f ca="1">'P - Calc'!T43</f>
        <v>0</v>
      </c>
      <c r="S44" s="159"/>
    </row>
    <row r="45" spans="1:19" x14ac:dyDescent="0.2">
      <c r="A45" s="159"/>
      <c r="I45" s="152" t="str">
        <f t="shared" ca="1" si="0"/>
        <v>----------------</v>
      </c>
      <c r="J45" s="299" t="str">
        <f t="shared" ca="1" si="2"/>
        <v>---------------</v>
      </c>
      <c r="K45" s="377" t="str">
        <f t="shared" ca="1" si="3"/>
        <v>x</v>
      </c>
      <c r="L45" s="153" t="str">
        <f>'Task PV @ PT'!A45</f>
        <v>Task Identifier</v>
      </c>
      <c r="M45" s="183" t="str">
        <f>'P - Calc'!D44</f>
        <v>x</v>
      </c>
      <c r="N45" s="183" t="str">
        <f ca="1">'P - Calc'!G44</f>
        <v>x</v>
      </c>
      <c r="O45" s="161">
        <f ca="1">'P - Calc'!Q44</f>
        <v>0</v>
      </c>
      <c r="P45" s="161">
        <f ca="1">'P - Calc'!R44</f>
        <v>0</v>
      </c>
      <c r="Q45" s="161">
        <f ca="1">'P - Calc'!S44</f>
        <v>0</v>
      </c>
      <c r="R45" s="161">
        <f ca="1">'P - Calc'!T44</f>
        <v>0</v>
      </c>
      <c r="S45" s="159"/>
    </row>
    <row r="46" spans="1:19" x14ac:dyDescent="0.2">
      <c r="A46" s="159"/>
      <c r="I46" s="152" t="str">
        <f t="shared" ca="1" si="0"/>
        <v>----------------</v>
      </c>
      <c r="J46" s="299" t="str">
        <f t="shared" ca="1" si="2"/>
        <v>---------------</v>
      </c>
      <c r="K46" s="377" t="str">
        <f t="shared" ca="1" si="3"/>
        <v>x</v>
      </c>
      <c r="L46" s="153" t="str">
        <f>'Task PV @ PT'!A46</f>
        <v>Task Identifier</v>
      </c>
      <c r="M46" s="183" t="str">
        <f>'P - Calc'!D45</f>
        <v>x</v>
      </c>
      <c r="N46" s="183" t="str">
        <f ca="1">'P - Calc'!G45</f>
        <v>x</v>
      </c>
      <c r="O46" s="161">
        <f ca="1">'P - Calc'!Q45</f>
        <v>0</v>
      </c>
      <c r="P46" s="161">
        <f ca="1">'P - Calc'!R45</f>
        <v>0</v>
      </c>
      <c r="Q46" s="161">
        <f ca="1">'P - Calc'!S45</f>
        <v>0</v>
      </c>
      <c r="R46" s="161">
        <f ca="1">'P - Calc'!T45</f>
        <v>0</v>
      </c>
      <c r="S46" s="159"/>
    </row>
    <row r="47" spans="1:19" x14ac:dyDescent="0.2">
      <c r="A47" s="159"/>
      <c r="I47" s="152" t="str">
        <f t="shared" ca="1" si="0"/>
        <v>----------------</v>
      </c>
      <c r="J47" s="299" t="str">
        <f t="shared" ca="1" si="2"/>
        <v>---------------</v>
      </c>
      <c r="K47" s="377" t="str">
        <f t="shared" ca="1" si="3"/>
        <v>x</v>
      </c>
      <c r="L47" s="153" t="str">
        <f>'Task PV @ PT'!A47</f>
        <v>Task Identifier</v>
      </c>
      <c r="M47" s="183" t="str">
        <f>'P - Calc'!D46</f>
        <v>x</v>
      </c>
      <c r="N47" s="183" t="str">
        <f ca="1">'P - Calc'!G46</f>
        <v>x</v>
      </c>
      <c r="O47" s="161">
        <f ca="1">'P - Calc'!Q46</f>
        <v>0</v>
      </c>
      <c r="P47" s="161">
        <f ca="1">'P - Calc'!R46</f>
        <v>0</v>
      </c>
      <c r="Q47" s="161">
        <f ca="1">'P - Calc'!S46</f>
        <v>0</v>
      </c>
      <c r="R47" s="161">
        <f ca="1">'P - Calc'!T46</f>
        <v>0</v>
      </c>
      <c r="S47" s="159"/>
    </row>
    <row r="48" spans="1:19" x14ac:dyDescent="0.2">
      <c r="A48" s="159"/>
      <c r="I48" s="152" t="str">
        <f t="shared" ca="1" si="0"/>
        <v>----------------</v>
      </c>
      <c r="J48" s="299" t="str">
        <f t="shared" ca="1" si="2"/>
        <v>---------------</v>
      </c>
      <c r="K48" s="377" t="str">
        <f t="shared" ca="1" si="3"/>
        <v>x</v>
      </c>
      <c r="L48" s="153" t="str">
        <f>'Task PV @ PT'!A48</f>
        <v>Task Identifier</v>
      </c>
      <c r="M48" s="183" t="str">
        <f>'P - Calc'!D47</f>
        <v>x</v>
      </c>
      <c r="N48" s="183" t="str">
        <f ca="1">'P - Calc'!G47</f>
        <v>x</v>
      </c>
      <c r="O48" s="161">
        <f ca="1">'P - Calc'!Q47</f>
        <v>0</v>
      </c>
      <c r="P48" s="161">
        <f ca="1">'P - Calc'!R47</f>
        <v>0</v>
      </c>
      <c r="Q48" s="161">
        <f ca="1">'P - Calc'!S47</f>
        <v>0</v>
      </c>
      <c r="R48" s="161">
        <f ca="1">'P - Calc'!T47</f>
        <v>0</v>
      </c>
      <c r="S48" s="159"/>
    </row>
    <row r="49" spans="1:19" x14ac:dyDescent="0.2">
      <c r="A49" s="159"/>
      <c r="I49" s="152" t="str">
        <f t="shared" ca="1" si="0"/>
        <v>----------------</v>
      </c>
      <c r="J49" s="299" t="str">
        <f t="shared" ca="1" si="2"/>
        <v>---------------</v>
      </c>
      <c r="K49" s="377" t="str">
        <f t="shared" ca="1" si="3"/>
        <v>x</v>
      </c>
      <c r="L49" s="153" t="str">
        <f>'Task PV @ PT'!A49</f>
        <v>Task Identifier</v>
      </c>
      <c r="M49" s="183" t="str">
        <f>'P - Calc'!D48</f>
        <v>x</v>
      </c>
      <c r="N49" s="183" t="str">
        <f ca="1">'P - Calc'!G48</f>
        <v>x</v>
      </c>
      <c r="O49" s="161">
        <f ca="1">'P - Calc'!Q48</f>
        <v>0</v>
      </c>
      <c r="P49" s="161">
        <f ca="1">'P - Calc'!R48</f>
        <v>0</v>
      </c>
      <c r="Q49" s="161">
        <f ca="1">'P - Calc'!S48</f>
        <v>0</v>
      </c>
      <c r="R49" s="161">
        <f ca="1">'P - Calc'!T48</f>
        <v>0</v>
      </c>
      <c r="S49" s="159"/>
    </row>
    <row r="50" spans="1:19" x14ac:dyDescent="0.2">
      <c r="A50" s="159"/>
      <c r="I50" s="152" t="str">
        <f t="shared" ca="1" si="0"/>
        <v>----------------</v>
      </c>
      <c r="J50" s="299" t="str">
        <f t="shared" ca="1" si="2"/>
        <v>---------------</v>
      </c>
      <c r="K50" s="377" t="str">
        <f t="shared" ca="1" si="3"/>
        <v>x</v>
      </c>
      <c r="L50" s="153" t="str">
        <f>'Task PV @ PT'!A50</f>
        <v>Task Identifier</v>
      </c>
      <c r="M50" s="183" t="str">
        <f>'P - Calc'!D49</f>
        <v>x</v>
      </c>
      <c r="N50" s="183" t="str">
        <f ca="1">'P - Calc'!G49</f>
        <v>x</v>
      </c>
      <c r="O50" s="161">
        <f ca="1">'P - Calc'!Q49</f>
        <v>0</v>
      </c>
      <c r="P50" s="161">
        <f ca="1">'P - Calc'!R49</f>
        <v>0</v>
      </c>
      <c r="Q50" s="161">
        <f ca="1">'P - Calc'!S49</f>
        <v>0</v>
      </c>
      <c r="R50" s="161">
        <f ca="1">'P - Calc'!T49</f>
        <v>0</v>
      </c>
      <c r="S50" s="159"/>
    </row>
    <row r="51" spans="1:19" x14ac:dyDescent="0.2">
      <c r="A51" s="159"/>
      <c r="I51" s="152" t="str">
        <f t="shared" ca="1" si="0"/>
        <v>----------------</v>
      </c>
      <c r="J51" s="299" t="str">
        <f t="shared" ca="1" si="2"/>
        <v>---------------</v>
      </c>
      <c r="K51" s="377" t="str">
        <f t="shared" ca="1" si="3"/>
        <v>x</v>
      </c>
      <c r="L51" s="153" t="str">
        <f>'Task PV @ PT'!A51</f>
        <v>Task Identifier</v>
      </c>
      <c r="M51" s="183" t="str">
        <f>'P - Calc'!D50</f>
        <v>x</v>
      </c>
      <c r="N51" s="183" t="str">
        <f ca="1">'P - Calc'!G50</f>
        <v>x</v>
      </c>
      <c r="O51" s="161">
        <f ca="1">'P - Calc'!Q50</f>
        <v>0</v>
      </c>
      <c r="P51" s="161">
        <f ca="1">'P - Calc'!R50</f>
        <v>0</v>
      </c>
      <c r="Q51" s="161">
        <f ca="1">'P - Calc'!S50</f>
        <v>0</v>
      </c>
      <c r="R51" s="161">
        <f ca="1">'P - Calc'!T50</f>
        <v>0</v>
      </c>
      <c r="S51" s="159"/>
    </row>
    <row r="52" spans="1:19" x14ac:dyDescent="0.2">
      <c r="A52" s="159"/>
      <c r="I52" s="152" t="str">
        <f t="shared" ca="1" si="0"/>
        <v>----------------</v>
      </c>
      <c r="J52" s="299" t="str">
        <f t="shared" ca="1" si="2"/>
        <v>---------------</v>
      </c>
      <c r="K52" s="377" t="str">
        <f t="shared" ca="1" si="3"/>
        <v>x</v>
      </c>
      <c r="L52" s="153" t="str">
        <f>'Task PV @ PT'!A52</f>
        <v>Task Identifier</v>
      </c>
      <c r="M52" s="183" t="str">
        <f>'P - Calc'!D51</f>
        <v>x</v>
      </c>
      <c r="N52" s="183" t="str">
        <f ca="1">'P - Calc'!G51</f>
        <v>x</v>
      </c>
      <c r="O52" s="161">
        <f ca="1">'P - Calc'!Q51</f>
        <v>0</v>
      </c>
      <c r="P52" s="161">
        <f ca="1">'P - Calc'!R51</f>
        <v>0</v>
      </c>
      <c r="Q52" s="161">
        <f ca="1">'P - Calc'!S51</f>
        <v>0</v>
      </c>
      <c r="R52" s="161">
        <f ca="1">'P - Calc'!T51</f>
        <v>0</v>
      </c>
      <c r="S52" s="159"/>
    </row>
    <row r="53" spans="1:19" x14ac:dyDescent="0.2">
      <c r="A53" s="159"/>
      <c r="I53" s="152" t="str">
        <f t="shared" ca="1" si="0"/>
        <v>----------------</v>
      </c>
      <c r="J53" s="299" t="str">
        <f t="shared" ca="1" si="2"/>
        <v>---------------</v>
      </c>
      <c r="K53" s="377" t="str">
        <f t="shared" ca="1" si="3"/>
        <v>x</v>
      </c>
      <c r="L53" s="153" t="str">
        <f>'Task PV @ PT'!A53</f>
        <v>Task Identifier</v>
      </c>
      <c r="M53" s="183" t="str">
        <f>'P - Calc'!D52</f>
        <v>x</v>
      </c>
      <c r="N53" s="183" t="str">
        <f ca="1">'P - Calc'!G52</f>
        <v>x</v>
      </c>
      <c r="O53" s="161">
        <f ca="1">'P - Calc'!Q52</f>
        <v>0</v>
      </c>
      <c r="P53" s="161">
        <f ca="1">'P - Calc'!R52</f>
        <v>0</v>
      </c>
      <c r="Q53" s="161">
        <f ca="1">'P - Calc'!S52</f>
        <v>0</v>
      </c>
      <c r="R53" s="161">
        <f ca="1">'P - Calc'!T52</f>
        <v>0</v>
      </c>
      <c r="S53" s="159"/>
    </row>
    <row r="54" spans="1:19" x14ac:dyDescent="0.2">
      <c r="A54" s="159"/>
      <c r="I54" s="152" t="str">
        <f t="shared" ca="1" si="0"/>
        <v>----------------</v>
      </c>
      <c r="J54" s="299" t="str">
        <f t="shared" ca="1" si="2"/>
        <v>---------------</v>
      </c>
      <c r="K54" s="377" t="str">
        <f t="shared" ca="1" si="3"/>
        <v>x</v>
      </c>
      <c r="L54" s="153" t="str">
        <f>'Task PV @ PT'!A54</f>
        <v>Task Identifier</v>
      </c>
      <c r="M54" s="183" t="str">
        <f>'P - Calc'!D53</f>
        <v>x</v>
      </c>
      <c r="N54" s="183" t="str">
        <f ca="1">'P - Calc'!G53</f>
        <v>x</v>
      </c>
      <c r="O54" s="161">
        <f ca="1">'P - Calc'!Q53</f>
        <v>0</v>
      </c>
      <c r="P54" s="161">
        <f ca="1">'P - Calc'!R53</f>
        <v>0</v>
      </c>
      <c r="Q54" s="161">
        <f ca="1">'P - Calc'!S53</f>
        <v>0</v>
      </c>
      <c r="R54" s="161">
        <f ca="1">'P - Calc'!T53</f>
        <v>0</v>
      </c>
      <c r="S54" s="159"/>
    </row>
    <row r="55" spans="1:19" x14ac:dyDescent="0.2">
      <c r="A55" s="159"/>
      <c r="I55" s="152" t="str">
        <f t="shared" ca="1" si="0"/>
        <v>----------------</v>
      </c>
      <c r="J55" s="299" t="str">
        <f t="shared" ca="1" si="2"/>
        <v>---------------</v>
      </c>
      <c r="K55" s="377" t="str">
        <f t="shared" ca="1" si="3"/>
        <v>x</v>
      </c>
      <c r="L55" s="153" t="str">
        <f>'Task PV @ PT'!A55</f>
        <v>Task Identifier</v>
      </c>
      <c r="M55" s="183" t="str">
        <f>'P - Calc'!D54</f>
        <v>x</v>
      </c>
      <c r="N55" s="183" t="str">
        <f ca="1">'P - Calc'!G54</f>
        <v>x</v>
      </c>
      <c r="O55" s="161">
        <f ca="1">'P - Calc'!Q54</f>
        <v>0</v>
      </c>
      <c r="P55" s="161">
        <f ca="1">'P - Calc'!R54</f>
        <v>0</v>
      </c>
      <c r="Q55" s="161">
        <f ca="1">'P - Calc'!S54</f>
        <v>0</v>
      </c>
      <c r="R55" s="161">
        <f ca="1">'P - Calc'!T54</f>
        <v>0</v>
      </c>
      <c r="S55" s="159"/>
    </row>
    <row r="56" spans="1:19" x14ac:dyDescent="0.2">
      <c r="A56" s="159"/>
      <c r="I56" s="152" t="str">
        <f t="shared" ca="1" si="0"/>
        <v>----------------</v>
      </c>
      <c r="J56" s="299" t="str">
        <f t="shared" ca="1" si="2"/>
        <v>---------------</v>
      </c>
      <c r="K56" s="377" t="str">
        <f t="shared" ca="1" si="3"/>
        <v>x</v>
      </c>
      <c r="L56" s="153" t="str">
        <f>'Task PV @ PT'!A56</f>
        <v>Task Identifier</v>
      </c>
      <c r="M56" s="183" t="str">
        <f>'P - Calc'!D55</f>
        <v>x</v>
      </c>
      <c r="N56" s="183" t="str">
        <f ca="1">'P - Calc'!G55</f>
        <v>x</v>
      </c>
      <c r="O56" s="161">
        <f ca="1">'P - Calc'!Q55</f>
        <v>0</v>
      </c>
      <c r="P56" s="161">
        <f ca="1">'P - Calc'!R55</f>
        <v>0</v>
      </c>
      <c r="Q56" s="161">
        <f ca="1">'P - Calc'!S55</f>
        <v>0</v>
      </c>
      <c r="R56" s="161">
        <f ca="1">'P - Calc'!T55</f>
        <v>0</v>
      </c>
      <c r="S56" s="159"/>
    </row>
    <row r="57" spans="1:19" x14ac:dyDescent="0.2">
      <c r="A57" s="159"/>
      <c r="I57" s="152" t="str">
        <f t="shared" ca="1" si="0"/>
        <v>----------------</v>
      </c>
      <c r="J57" s="299" t="str">
        <f t="shared" ca="1" si="2"/>
        <v>---------------</v>
      </c>
      <c r="K57" s="377" t="str">
        <f t="shared" ca="1" si="3"/>
        <v>x</v>
      </c>
      <c r="L57" s="153" t="str">
        <f>'Task PV @ PT'!A57</f>
        <v>Task Identifier</v>
      </c>
      <c r="M57" s="183" t="str">
        <f>'P - Calc'!D56</f>
        <v>x</v>
      </c>
      <c r="N57" s="183" t="str">
        <f ca="1">'P - Calc'!G56</f>
        <v>x</v>
      </c>
      <c r="O57" s="161">
        <f ca="1">'P - Calc'!Q56</f>
        <v>0</v>
      </c>
      <c r="P57" s="161">
        <f ca="1">'P - Calc'!R56</f>
        <v>0</v>
      </c>
      <c r="Q57" s="161">
        <f ca="1">'P - Calc'!S56</f>
        <v>0</v>
      </c>
      <c r="R57" s="161">
        <f ca="1">'P - Calc'!T56</f>
        <v>0</v>
      </c>
      <c r="S57" s="159"/>
    </row>
    <row r="58" spans="1:19" x14ac:dyDescent="0.2">
      <c r="A58" s="159"/>
      <c r="I58" s="152" t="str">
        <f t="shared" ca="1" si="0"/>
        <v>----------------</v>
      </c>
      <c r="J58" s="299" t="str">
        <f t="shared" ca="1" si="2"/>
        <v>---------------</v>
      </c>
      <c r="K58" s="377" t="str">
        <f t="shared" ca="1" si="3"/>
        <v>x</v>
      </c>
      <c r="L58" s="153" t="str">
        <f>'Task PV @ PT'!A58</f>
        <v>Task Identifier</v>
      </c>
      <c r="M58" s="183" t="str">
        <f>'P - Calc'!D57</f>
        <v>x</v>
      </c>
      <c r="N58" s="183" t="str">
        <f ca="1">'P - Calc'!G57</f>
        <v>x</v>
      </c>
      <c r="O58" s="161">
        <f ca="1">'P - Calc'!Q57</f>
        <v>0</v>
      </c>
      <c r="P58" s="161">
        <f ca="1">'P - Calc'!R57</f>
        <v>0</v>
      </c>
      <c r="Q58" s="161">
        <f ca="1">'P - Calc'!S57</f>
        <v>0</v>
      </c>
      <c r="R58" s="161">
        <f ca="1">'P - Calc'!T57</f>
        <v>0</v>
      </c>
      <c r="S58" s="159"/>
    </row>
    <row r="59" spans="1:19" x14ac:dyDescent="0.2">
      <c r="A59" s="159"/>
      <c r="I59" s="152" t="str">
        <f t="shared" ca="1" si="0"/>
        <v>----------------</v>
      </c>
      <c r="J59" s="299" t="str">
        <f t="shared" ca="1" si="2"/>
        <v>---------------</v>
      </c>
      <c r="K59" s="377" t="str">
        <f t="shared" ca="1" si="3"/>
        <v>x</v>
      </c>
      <c r="L59" s="153" t="str">
        <f>'Task PV @ PT'!A59</f>
        <v>Task Identifier</v>
      </c>
      <c r="M59" s="183" t="str">
        <f>'P - Calc'!D58</f>
        <v>x</v>
      </c>
      <c r="N59" s="183" t="str">
        <f ca="1">'P - Calc'!G58</f>
        <v>x</v>
      </c>
      <c r="O59" s="161">
        <f ca="1">'P - Calc'!Q58</f>
        <v>0</v>
      </c>
      <c r="P59" s="161">
        <f ca="1">'P - Calc'!R58</f>
        <v>0</v>
      </c>
      <c r="Q59" s="161">
        <f ca="1">'P - Calc'!S58</f>
        <v>0</v>
      </c>
      <c r="R59" s="161">
        <f ca="1">'P - Calc'!T58</f>
        <v>0</v>
      </c>
      <c r="S59" s="159"/>
    </row>
    <row r="60" spans="1:19" x14ac:dyDescent="0.2">
      <c r="A60" s="159"/>
      <c r="I60" s="152" t="str">
        <f t="shared" ca="1" si="0"/>
        <v>----------------</v>
      </c>
      <c r="J60" s="299" t="str">
        <f t="shared" ca="1" si="2"/>
        <v>---------------</v>
      </c>
      <c r="K60" s="377" t="str">
        <f t="shared" ca="1" si="3"/>
        <v>x</v>
      </c>
      <c r="L60" s="153" t="str">
        <f>'Task PV @ PT'!A60</f>
        <v>Task Identifier</v>
      </c>
      <c r="M60" s="183" t="str">
        <f>'P - Calc'!D59</f>
        <v>x</v>
      </c>
      <c r="N60" s="183" t="str">
        <f ca="1">'P - Calc'!G59</f>
        <v>x</v>
      </c>
      <c r="O60" s="161">
        <f ca="1">'P - Calc'!Q59</f>
        <v>0</v>
      </c>
      <c r="P60" s="161">
        <f ca="1">'P - Calc'!R59</f>
        <v>0</v>
      </c>
      <c r="Q60" s="161">
        <f ca="1">'P - Calc'!S59</f>
        <v>0</v>
      </c>
      <c r="R60" s="161">
        <f ca="1">'P - Calc'!T59</f>
        <v>0</v>
      </c>
      <c r="S60" s="159"/>
    </row>
    <row r="61" spans="1:19" x14ac:dyDescent="0.2">
      <c r="A61" s="159"/>
      <c r="I61" s="152" t="str">
        <f t="shared" ca="1" si="0"/>
        <v>----------------</v>
      </c>
      <c r="J61" s="299" t="str">
        <f t="shared" ca="1" si="2"/>
        <v>---------------</v>
      </c>
      <c r="K61" s="377" t="str">
        <f t="shared" ca="1" si="3"/>
        <v>x</v>
      </c>
      <c r="L61" s="153" t="str">
        <f>'Task PV @ PT'!A61</f>
        <v>Task Identifier</v>
      </c>
      <c r="M61" s="183" t="str">
        <f>'P - Calc'!D60</f>
        <v>x</v>
      </c>
      <c r="N61" s="183" t="str">
        <f ca="1">'P - Calc'!G60</f>
        <v>x</v>
      </c>
      <c r="O61" s="161">
        <f ca="1">'P - Calc'!Q60</f>
        <v>0</v>
      </c>
      <c r="P61" s="161">
        <f ca="1">'P - Calc'!R60</f>
        <v>0</v>
      </c>
      <c r="Q61" s="161">
        <f ca="1">'P - Calc'!S60</f>
        <v>0</v>
      </c>
      <c r="R61" s="161">
        <f ca="1">'P - Calc'!T60</f>
        <v>0</v>
      </c>
      <c r="S61" s="159"/>
    </row>
    <row r="62" spans="1:19" x14ac:dyDescent="0.2">
      <c r="A62" s="159"/>
      <c r="I62" s="152" t="str">
        <f t="shared" ca="1" si="0"/>
        <v>----------------</v>
      </c>
      <c r="J62" s="299" t="str">
        <f t="shared" ca="1" si="2"/>
        <v>---------------</v>
      </c>
      <c r="K62" s="377" t="str">
        <f t="shared" ca="1" si="3"/>
        <v>x</v>
      </c>
      <c r="L62" s="153" t="str">
        <f>'Task PV @ PT'!A62</f>
        <v>Task Identifier</v>
      </c>
      <c r="M62" s="183" t="str">
        <f>'P - Calc'!D61</f>
        <v>x</v>
      </c>
      <c r="N62" s="183" t="str">
        <f ca="1">'P - Calc'!G61</f>
        <v>x</v>
      </c>
      <c r="O62" s="161">
        <f ca="1">'P - Calc'!Q61</f>
        <v>0</v>
      </c>
      <c r="P62" s="161">
        <f ca="1">'P - Calc'!R61</f>
        <v>0</v>
      </c>
      <c r="Q62" s="161">
        <f ca="1">'P - Calc'!S61</f>
        <v>0</v>
      </c>
      <c r="R62" s="161">
        <f ca="1">'P - Calc'!T61</f>
        <v>0</v>
      </c>
      <c r="S62" s="159"/>
    </row>
    <row r="63" spans="1:19" x14ac:dyDescent="0.2">
      <c r="A63" s="159"/>
      <c r="I63" s="152" t="str">
        <f t="shared" ca="1" si="0"/>
        <v>----------------</v>
      </c>
      <c r="J63" s="299" t="str">
        <f t="shared" ca="1" si="2"/>
        <v>---------------</v>
      </c>
      <c r="K63" s="377" t="str">
        <f t="shared" ca="1" si="3"/>
        <v>x</v>
      </c>
      <c r="L63" s="153" t="str">
        <f>'Task PV @ PT'!A63</f>
        <v>Task Identifier</v>
      </c>
      <c r="M63" s="183" t="str">
        <f>'P - Calc'!D62</f>
        <v>x</v>
      </c>
      <c r="N63" s="183" t="str">
        <f ca="1">'P - Calc'!G62</f>
        <v>x</v>
      </c>
      <c r="O63" s="161">
        <f ca="1">'P - Calc'!Q62</f>
        <v>0</v>
      </c>
      <c r="P63" s="161">
        <f ca="1">'P - Calc'!R62</f>
        <v>0</v>
      </c>
      <c r="Q63" s="161">
        <f ca="1">'P - Calc'!S62</f>
        <v>0</v>
      </c>
      <c r="R63" s="161">
        <f ca="1">'P - Calc'!T62</f>
        <v>0</v>
      </c>
      <c r="S63" s="159"/>
    </row>
    <row r="64" spans="1:19" x14ac:dyDescent="0.2">
      <c r="A64" s="159"/>
      <c r="I64" s="152" t="str">
        <f t="shared" ca="1" si="0"/>
        <v>----------------</v>
      </c>
      <c r="J64" s="299" t="str">
        <f t="shared" ca="1" si="2"/>
        <v>---------------</v>
      </c>
      <c r="K64" s="377" t="str">
        <f t="shared" ca="1" si="3"/>
        <v>x</v>
      </c>
      <c r="L64" s="153" t="str">
        <f>'Task PV @ PT'!A64</f>
        <v>Task Identifier</v>
      </c>
      <c r="M64" s="183" t="str">
        <f>'P - Calc'!D63</f>
        <v>x</v>
      </c>
      <c r="N64" s="183" t="str">
        <f ca="1">'P - Calc'!G63</f>
        <v>x</v>
      </c>
      <c r="O64" s="161">
        <f ca="1">'P - Calc'!Q63</f>
        <v>0</v>
      </c>
      <c r="P64" s="161">
        <f ca="1">'P - Calc'!R63</f>
        <v>0</v>
      </c>
      <c r="Q64" s="161">
        <f ca="1">'P - Calc'!S63</f>
        <v>0</v>
      </c>
      <c r="R64" s="161">
        <f ca="1">'P - Calc'!T63</f>
        <v>0</v>
      </c>
      <c r="S64" s="159"/>
    </row>
    <row r="65" spans="1:19" x14ac:dyDescent="0.2">
      <c r="A65" s="159"/>
      <c r="I65" s="152" t="str">
        <f t="shared" ca="1" si="0"/>
        <v>----------------</v>
      </c>
      <c r="J65" s="299" t="str">
        <f t="shared" ca="1" si="2"/>
        <v>---------------</v>
      </c>
      <c r="K65" s="377" t="str">
        <f t="shared" ca="1" si="3"/>
        <v>x</v>
      </c>
      <c r="L65" s="153" t="str">
        <f>'Task PV @ PT'!A65</f>
        <v>Task Identifier</v>
      </c>
      <c r="M65" s="183" t="str">
        <f>'P - Calc'!D64</f>
        <v>x</v>
      </c>
      <c r="N65" s="183" t="str">
        <f ca="1">'P - Calc'!G64</f>
        <v>x</v>
      </c>
      <c r="O65" s="161">
        <f ca="1">'P - Calc'!Q64</f>
        <v>0</v>
      </c>
      <c r="P65" s="161">
        <f ca="1">'P - Calc'!R64</f>
        <v>0</v>
      </c>
      <c r="Q65" s="161">
        <f ca="1">'P - Calc'!S64</f>
        <v>0</v>
      </c>
      <c r="R65" s="161">
        <f ca="1">'P - Calc'!T64</f>
        <v>0</v>
      </c>
      <c r="S65" s="159"/>
    </row>
    <row r="66" spans="1:19" x14ac:dyDescent="0.2">
      <c r="A66" s="159"/>
      <c r="I66" s="152" t="str">
        <f t="shared" ca="1" si="0"/>
        <v>----------------</v>
      </c>
      <c r="J66" s="299" t="str">
        <f t="shared" ca="1" si="2"/>
        <v>---------------</v>
      </c>
      <c r="K66" s="377" t="str">
        <f t="shared" ca="1" si="3"/>
        <v>x</v>
      </c>
      <c r="L66" s="153" t="str">
        <f>'Task PV @ PT'!A66</f>
        <v>Task Identifier</v>
      </c>
      <c r="M66" s="183" t="str">
        <f>'P - Calc'!D65</f>
        <v>x</v>
      </c>
      <c r="N66" s="183" t="str">
        <f ca="1">'P - Calc'!G65</f>
        <v>x</v>
      </c>
      <c r="O66" s="161">
        <f ca="1">'P - Calc'!Q65</f>
        <v>0</v>
      </c>
      <c r="P66" s="161">
        <f ca="1">'P - Calc'!R65</f>
        <v>0</v>
      </c>
      <c r="Q66" s="161">
        <f ca="1">'P - Calc'!S65</f>
        <v>0</v>
      </c>
      <c r="R66" s="161">
        <f ca="1">'P - Calc'!T65</f>
        <v>0</v>
      </c>
      <c r="S66" s="159"/>
    </row>
    <row r="67" spans="1:19" x14ac:dyDescent="0.2">
      <c r="A67" s="159"/>
      <c r="I67" s="152" t="str">
        <f t="shared" ca="1" si="0"/>
        <v>----------------</v>
      </c>
      <c r="J67" s="299" t="str">
        <f t="shared" ca="1" si="2"/>
        <v>---------------</v>
      </c>
      <c r="K67" s="377" t="str">
        <f t="shared" ca="1" si="3"/>
        <v>x</v>
      </c>
      <c r="L67" s="153" t="str">
        <f>'Task PV @ PT'!A67</f>
        <v>Task Identifier</v>
      </c>
      <c r="M67" s="183" t="str">
        <f>'P - Calc'!D66</f>
        <v>x</v>
      </c>
      <c r="N67" s="183" t="str">
        <f ca="1">'P - Calc'!G66</f>
        <v>x</v>
      </c>
      <c r="O67" s="161">
        <f ca="1">'P - Calc'!Q66</f>
        <v>0</v>
      </c>
      <c r="P67" s="161">
        <f ca="1">'P - Calc'!R66</f>
        <v>0</v>
      </c>
      <c r="Q67" s="161">
        <f ca="1">'P - Calc'!S66</f>
        <v>0</v>
      </c>
      <c r="R67" s="161">
        <f ca="1">'P - Calc'!T66</f>
        <v>0</v>
      </c>
      <c r="S67" s="159"/>
    </row>
    <row r="68" spans="1:19" x14ac:dyDescent="0.2">
      <c r="A68" s="159"/>
      <c r="I68" s="152" t="str">
        <f t="shared" ca="1" si="0"/>
        <v>----------------</v>
      </c>
      <c r="J68" s="299" t="str">
        <f t="shared" ca="1" si="2"/>
        <v>---------------</v>
      </c>
      <c r="K68" s="377" t="str">
        <f t="shared" ca="1" si="3"/>
        <v>x</v>
      </c>
      <c r="L68" s="153" t="str">
        <f>'Task PV @ PT'!A68</f>
        <v>Task Identifier</v>
      </c>
      <c r="M68" s="183" t="str">
        <f>'P - Calc'!D67</f>
        <v>x</v>
      </c>
      <c r="N68" s="183" t="str">
        <f ca="1">'P - Calc'!G67</f>
        <v>x</v>
      </c>
      <c r="O68" s="161">
        <f ca="1">'P - Calc'!Q67</f>
        <v>0</v>
      </c>
      <c r="P68" s="161">
        <f ca="1">'P - Calc'!R67</f>
        <v>0</v>
      </c>
      <c r="Q68" s="161">
        <f ca="1">'P - Calc'!S67</f>
        <v>0</v>
      </c>
      <c r="R68" s="161">
        <f ca="1">'P - Calc'!T67</f>
        <v>0</v>
      </c>
      <c r="S68" s="159"/>
    </row>
    <row r="69" spans="1:19" x14ac:dyDescent="0.2">
      <c r="A69" s="159"/>
      <c r="I69" s="152" t="str">
        <f t="shared" ca="1" si="0"/>
        <v>----------------</v>
      </c>
      <c r="J69" s="299" t="str">
        <f t="shared" ca="1" si="2"/>
        <v>---------------</v>
      </c>
      <c r="K69" s="377" t="str">
        <f t="shared" ca="1" si="3"/>
        <v>x</v>
      </c>
      <c r="L69" s="153" t="str">
        <f>'Task PV @ PT'!A69</f>
        <v>Task Identifier</v>
      </c>
      <c r="M69" s="183" t="str">
        <f>'P - Calc'!D68</f>
        <v>x</v>
      </c>
      <c r="N69" s="183" t="str">
        <f ca="1">'P - Calc'!G68</f>
        <v>x</v>
      </c>
      <c r="O69" s="161">
        <f ca="1">'P - Calc'!Q68</f>
        <v>0</v>
      </c>
      <c r="P69" s="161">
        <f ca="1">'P - Calc'!R68</f>
        <v>0</v>
      </c>
      <c r="Q69" s="161">
        <f ca="1">'P - Calc'!S68</f>
        <v>0</v>
      </c>
      <c r="R69" s="161">
        <f ca="1">'P - Calc'!T68</f>
        <v>0</v>
      </c>
      <c r="S69" s="159"/>
    </row>
    <row r="70" spans="1:19" x14ac:dyDescent="0.2">
      <c r="A70" s="159"/>
      <c r="I70" s="152" t="str">
        <f t="shared" ref="I70:I133" ca="1" si="4">IF(OR(O70 &gt;0, Q70&gt;0),"Future Rework",IF(OR(P70 &gt;0, R70&gt;0), "Constraint or Impediment", "----------------"))</f>
        <v>----------------</v>
      </c>
      <c r="J70" s="299" t="str">
        <f t="shared" ca="1" si="2"/>
        <v>---------------</v>
      </c>
      <c r="K70" s="377" t="str">
        <f t="shared" ca="1" si="3"/>
        <v>x</v>
      </c>
      <c r="L70" s="153" t="str">
        <f>'Task PV @ PT'!A70</f>
        <v>Task Identifier</v>
      </c>
      <c r="M70" s="183" t="str">
        <f>'P - Calc'!D69</f>
        <v>x</v>
      </c>
      <c r="N70" s="183" t="str">
        <f ca="1">'P - Calc'!G69</f>
        <v>x</v>
      </c>
      <c r="O70" s="161">
        <f ca="1">'P - Calc'!Q69</f>
        <v>0</v>
      </c>
      <c r="P70" s="161">
        <f ca="1">'P - Calc'!R69</f>
        <v>0</v>
      </c>
      <c r="Q70" s="161">
        <f ca="1">'P - Calc'!S69</f>
        <v>0</v>
      </c>
      <c r="R70" s="161">
        <f ca="1">'P - Calc'!T69</f>
        <v>0</v>
      </c>
      <c r="S70" s="159"/>
    </row>
    <row r="71" spans="1:19" x14ac:dyDescent="0.2">
      <c r="A71" s="159"/>
      <c r="I71" s="152" t="str">
        <f t="shared" ca="1" si="4"/>
        <v>----------------</v>
      </c>
      <c r="J71" s="299" t="str">
        <f t="shared" ca="1" si="2"/>
        <v>---------------</v>
      </c>
      <c r="K71" s="377" t="str">
        <f t="shared" ca="1" si="3"/>
        <v>x</v>
      </c>
      <c r="L71" s="153" t="str">
        <f>'Task PV @ PT'!A71</f>
        <v>Task Identifier</v>
      </c>
      <c r="M71" s="183" t="str">
        <f>'P - Calc'!D70</f>
        <v>x</v>
      </c>
      <c r="N71" s="183" t="str">
        <f ca="1">'P - Calc'!G70</f>
        <v>x</v>
      </c>
      <c r="O71" s="161">
        <f ca="1">'P - Calc'!Q70</f>
        <v>0</v>
      </c>
      <c r="P71" s="161">
        <f ca="1">'P - Calc'!R70</f>
        <v>0</v>
      </c>
      <c r="Q71" s="161">
        <f ca="1">'P - Calc'!S70</f>
        <v>0</v>
      </c>
      <c r="R71" s="161">
        <f ca="1">'P - Calc'!T70</f>
        <v>0</v>
      </c>
      <c r="S71" s="159"/>
    </row>
    <row r="72" spans="1:19" x14ac:dyDescent="0.2">
      <c r="A72" s="159"/>
      <c r="I72" s="152" t="str">
        <f t="shared" ca="1" si="4"/>
        <v>----------------</v>
      </c>
      <c r="J72" s="299" t="str">
        <f t="shared" ca="1" si="2"/>
        <v>---------------</v>
      </c>
      <c r="K72" s="377" t="str">
        <f t="shared" ca="1" si="3"/>
        <v>x</v>
      </c>
      <c r="L72" s="153" t="str">
        <f>'Task PV @ PT'!A72</f>
        <v>Task Identifier</v>
      </c>
      <c r="M72" s="183" t="str">
        <f>'P - Calc'!D71</f>
        <v>x</v>
      </c>
      <c r="N72" s="183" t="str">
        <f ca="1">'P - Calc'!G71</f>
        <v>x</v>
      </c>
      <c r="O72" s="161">
        <f ca="1">'P - Calc'!Q71</f>
        <v>0</v>
      </c>
      <c r="P72" s="161">
        <f ca="1">'P - Calc'!R71</f>
        <v>0</v>
      </c>
      <c r="Q72" s="161">
        <f ca="1">'P - Calc'!S71</f>
        <v>0</v>
      </c>
      <c r="R72" s="161">
        <f ca="1">'P - Calc'!T71</f>
        <v>0</v>
      </c>
      <c r="S72" s="159"/>
    </row>
    <row r="73" spans="1:19" x14ac:dyDescent="0.2">
      <c r="A73" s="159"/>
      <c r="I73" s="152" t="str">
        <f t="shared" ca="1" si="4"/>
        <v>----------------</v>
      </c>
      <c r="J73" s="299" t="str">
        <f t="shared" ca="1" si="2"/>
        <v>---------------</v>
      </c>
      <c r="K73" s="377" t="str">
        <f t="shared" ca="1" si="3"/>
        <v>x</v>
      </c>
      <c r="L73" s="153" t="str">
        <f>'Task PV @ PT'!A73</f>
        <v>Task Identifier</v>
      </c>
      <c r="M73" s="183" t="str">
        <f>'P - Calc'!D72</f>
        <v>x</v>
      </c>
      <c r="N73" s="183" t="str">
        <f ca="1">'P - Calc'!G72</f>
        <v>x</v>
      </c>
      <c r="O73" s="161">
        <f ca="1">'P - Calc'!Q72</f>
        <v>0</v>
      </c>
      <c r="P73" s="161">
        <f ca="1">'P - Calc'!R72</f>
        <v>0</v>
      </c>
      <c r="Q73" s="161">
        <f ca="1">'P - Calc'!S72</f>
        <v>0</v>
      </c>
      <c r="R73" s="161">
        <f ca="1">'P - Calc'!T72</f>
        <v>0</v>
      </c>
      <c r="S73" s="159"/>
    </row>
    <row r="74" spans="1:19" x14ac:dyDescent="0.2">
      <c r="A74" s="159"/>
      <c r="I74" s="152" t="str">
        <f t="shared" ca="1" si="4"/>
        <v>----------------</v>
      </c>
      <c r="J74" s="299" t="str">
        <f t="shared" ref="J74:J137" ca="1" si="5">IF(I74 = "Future Rework",O74 + Q74,IF(I74 = "Constraint or Impediment", -(P74 + R74), "---------------"))</f>
        <v>---------------</v>
      </c>
      <c r="K74" s="377" t="str">
        <f t="shared" ca="1" si="3"/>
        <v>x</v>
      </c>
      <c r="L74" s="153" t="str">
        <f>'Task PV @ PT'!A74</f>
        <v>Task Identifier</v>
      </c>
      <c r="M74" s="183" t="str">
        <f>'P - Calc'!D73</f>
        <v>x</v>
      </c>
      <c r="N74" s="183" t="str">
        <f ca="1">'P - Calc'!G73</f>
        <v>x</v>
      </c>
      <c r="O74" s="161">
        <f ca="1">'P - Calc'!Q73</f>
        <v>0</v>
      </c>
      <c r="P74" s="161">
        <f ca="1">'P - Calc'!R73</f>
        <v>0</v>
      </c>
      <c r="Q74" s="161">
        <f ca="1">'P - Calc'!S73</f>
        <v>0</v>
      </c>
      <c r="R74" s="161">
        <f ca="1">'P - Calc'!T73</f>
        <v>0</v>
      </c>
      <c r="S74" s="159"/>
    </row>
    <row r="75" spans="1:19" x14ac:dyDescent="0.2">
      <c r="A75" s="159"/>
      <c r="I75" s="152" t="str">
        <f t="shared" ca="1" si="4"/>
        <v>----------------</v>
      </c>
      <c r="J75" s="299" t="str">
        <f t="shared" ca="1" si="5"/>
        <v>---------------</v>
      </c>
      <c r="K75" s="377" t="str">
        <f t="shared" ca="1" si="3"/>
        <v>x</v>
      </c>
      <c r="L75" s="153" t="str">
        <f>'Task PV @ PT'!A75</f>
        <v>Task Identifier</v>
      </c>
      <c r="M75" s="183" t="str">
        <f>'P - Calc'!D74</f>
        <v>x</v>
      </c>
      <c r="N75" s="183" t="str">
        <f ca="1">'P - Calc'!G74</f>
        <v>x</v>
      </c>
      <c r="O75" s="161">
        <f ca="1">'P - Calc'!Q74</f>
        <v>0</v>
      </c>
      <c r="P75" s="161">
        <f ca="1">'P - Calc'!R74</f>
        <v>0</v>
      </c>
      <c r="Q75" s="161">
        <f ca="1">'P - Calc'!S74</f>
        <v>0</v>
      </c>
      <c r="R75" s="161">
        <f ca="1">'P - Calc'!T74</f>
        <v>0</v>
      </c>
      <c r="S75" s="159"/>
    </row>
    <row r="76" spans="1:19" x14ac:dyDescent="0.2">
      <c r="A76" s="159"/>
      <c r="I76" s="152" t="str">
        <f t="shared" ca="1" si="4"/>
        <v>----------------</v>
      </c>
      <c r="J76" s="299" t="str">
        <f t="shared" ca="1" si="5"/>
        <v>---------------</v>
      </c>
      <c r="K76" s="377" t="str">
        <f t="shared" ca="1" si="3"/>
        <v>x</v>
      </c>
      <c r="L76" s="153" t="str">
        <f>'Task PV @ PT'!A76</f>
        <v>Task Identifier</v>
      </c>
      <c r="M76" s="183" t="str">
        <f>'P - Calc'!D75</f>
        <v>x</v>
      </c>
      <c r="N76" s="183" t="str">
        <f ca="1">'P - Calc'!G75</f>
        <v>x</v>
      </c>
      <c r="O76" s="161">
        <f ca="1">'P - Calc'!Q75</f>
        <v>0</v>
      </c>
      <c r="P76" s="161">
        <f ca="1">'P - Calc'!R75</f>
        <v>0</v>
      </c>
      <c r="Q76" s="161">
        <f ca="1">'P - Calc'!S75</f>
        <v>0</v>
      </c>
      <c r="R76" s="161">
        <f ca="1">'P - Calc'!T75</f>
        <v>0</v>
      </c>
      <c r="S76" s="159"/>
    </row>
    <row r="77" spans="1:19" x14ac:dyDescent="0.2">
      <c r="A77" s="159"/>
      <c r="I77" s="152" t="str">
        <f t="shared" ca="1" si="4"/>
        <v>----------------</v>
      </c>
      <c r="J77" s="299" t="str">
        <f t="shared" ca="1" si="5"/>
        <v>---------------</v>
      </c>
      <c r="K77" s="377" t="str">
        <f t="shared" ca="1" si="3"/>
        <v>x</v>
      </c>
      <c r="L77" s="153" t="str">
        <f>'Task PV @ PT'!A77</f>
        <v>Task Identifier</v>
      </c>
      <c r="M77" s="183" t="str">
        <f>'P - Calc'!D76</f>
        <v>x</v>
      </c>
      <c r="N77" s="183" t="str">
        <f ca="1">'P - Calc'!G76</f>
        <v>x</v>
      </c>
      <c r="O77" s="161">
        <f ca="1">'P - Calc'!Q76</f>
        <v>0</v>
      </c>
      <c r="P77" s="161">
        <f ca="1">'P - Calc'!R76</f>
        <v>0</v>
      </c>
      <c r="Q77" s="161">
        <f ca="1">'P - Calc'!S76</f>
        <v>0</v>
      </c>
      <c r="R77" s="161">
        <f ca="1">'P - Calc'!T76</f>
        <v>0</v>
      </c>
      <c r="S77" s="159"/>
    </row>
    <row r="78" spans="1:19" x14ac:dyDescent="0.2">
      <c r="A78" s="159"/>
      <c r="I78" s="152" t="str">
        <f t="shared" ca="1" si="4"/>
        <v>----------------</v>
      </c>
      <c r="J78" s="299" t="str">
        <f t="shared" ca="1" si="5"/>
        <v>---------------</v>
      </c>
      <c r="K78" s="377" t="str">
        <f t="shared" ca="1" si="3"/>
        <v>x</v>
      </c>
      <c r="L78" s="153" t="str">
        <f>'Task PV @ PT'!A78</f>
        <v>Task Identifier</v>
      </c>
      <c r="M78" s="183" t="str">
        <f>'P - Calc'!D77</f>
        <v>x</v>
      </c>
      <c r="N78" s="183" t="str">
        <f ca="1">'P - Calc'!G77</f>
        <v>x</v>
      </c>
      <c r="O78" s="161">
        <f ca="1">'P - Calc'!Q77</f>
        <v>0</v>
      </c>
      <c r="P78" s="161">
        <f ca="1">'P - Calc'!R77</f>
        <v>0</v>
      </c>
      <c r="Q78" s="161">
        <f ca="1">'P - Calc'!S77</f>
        <v>0</v>
      </c>
      <c r="R78" s="161">
        <f ca="1">'P - Calc'!T77</f>
        <v>0</v>
      </c>
      <c r="S78" s="159"/>
    </row>
    <row r="79" spans="1:19" x14ac:dyDescent="0.2">
      <c r="A79" s="159"/>
      <c r="I79" s="152" t="str">
        <f t="shared" ca="1" si="4"/>
        <v>----------------</v>
      </c>
      <c r="J79" s="299" t="str">
        <f t="shared" ca="1" si="5"/>
        <v>---------------</v>
      </c>
      <c r="K79" s="377" t="str">
        <f t="shared" ca="1" si="3"/>
        <v>x</v>
      </c>
      <c r="L79" s="153" t="str">
        <f>'Task PV @ PT'!A79</f>
        <v>Task Identifier</v>
      </c>
      <c r="M79" s="183" t="str">
        <f>'P - Calc'!D78</f>
        <v>x</v>
      </c>
      <c r="N79" s="183" t="str">
        <f ca="1">'P - Calc'!G78</f>
        <v>x</v>
      </c>
      <c r="O79" s="161">
        <f ca="1">'P - Calc'!Q78</f>
        <v>0</v>
      </c>
      <c r="P79" s="161">
        <f ca="1">'P - Calc'!R78</f>
        <v>0</v>
      </c>
      <c r="Q79" s="161">
        <f ca="1">'P - Calc'!S78</f>
        <v>0</v>
      </c>
      <c r="R79" s="161">
        <f ca="1">'P - Calc'!T78</f>
        <v>0</v>
      </c>
      <c r="S79" s="159"/>
    </row>
    <row r="80" spans="1:19" x14ac:dyDescent="0.2">
      <c r="A80" s="159"/>
      <c r="I80" s="152" t="str">
        <f t="shared" ca="1" si="4"/>
        <v>----------------</v>
      </c>
      <c r="J80" s="299" t="str">
        <f t="shared" ca="1" si="5"/>
        <v>---------------</v>
      </c>
      <c r="K80" s="377" t="str">
        <f t="shared" ref="K80:K143" ca="1" si="6" xml:space="preserve"> IF(ISNUMBER(N80), M80 - N80, "x")</f>
        <v>x</v>
      </c>
      <c r="L80" s="153" t="str">
        <f>'Task PV @ PT'!A80</f>
        <v>Task Identifier</v>
      </c>
      <c r="M80" s="183" t="str">
        <f>'P - Calc'!D79</f>
        <v>x</v>
      </c>
      <c r="N80" s="183" t="str">
        <f ca="1">'P - Calc'!G79</f>
        <v>x</v>
      </c>
      <c r="O80" s="161">
        <f ca="1">'P - Calc'!Q79</f>
        <v>0</v>
      </c>
      <c r="P80" s="161">
        <f ca="1">'P - Calc'!R79</f>
        <v>0</v>
      </c>
      <c r="Q80" s="161">
        <f ca="1">'P - Calc'!S79</f>
        <v>0</v>
      </c>
      <c r="R80" s="161">
        <f ca="1">'P - Calc'!T79</f>
        <v>0</v>
      </c>
      <c r="S80" s="159"/>
    </row>
    <row r="81" spans="1:19" x14ac:dyDescent="0.2">
      <c r="A81" s="159"/>
      <c r="I81" s="152" t="str">
        <f t="shared" ca="1" si="4"/>
        <v>----------------</v>
      </c>
      <c r="J81" s="299" t="str">
        <f t="shared" ca="1" si="5"/>
        <v>---------------</v>
      </c>
      <c r="K81" s="377" t="str">
        <f t="shared" ca="1" si="6"/>
        <v>x</v>
      </c>
      <c r="L81" s="153" t="str">
        <f>'Task PV @ PT'!A81</f>
        <v>Task Identifier</v>
      </c>
      <c r="M81" s="183" t="str">
        <f>'P - Calc'!D80</f>
        <v>x</v>
      </c>
      <c r="N81" s="183" t="str">
        <f ca="1">'P - Calc'!G80</f>
        <v>x</v>
      </c>
      <c r="O81" s="161">
        <f ca="1">'P - Calc'!Q80</f>
        <v>0</v>
      </c>
      <c r="P81" s="161">
        <f ca="1">'P - Calc'!R80</f>
        <v>0</v>
      </c>
      <c r="Q81" s="161">
        <f ca="1">'P - Calc'!S80</f>
        <v>0</v>
      </c>
      <c r="R81" s="161">
        <f ca="1">'P - Calc'!T80</f>
        <v>0</v>
      </c>
      <c r="S81" s="159"/>
    </row>
    <row r="82" spans="1:19" x14ac:dyDescent="0.2">
      <c r="A82" s="159"/>
      <c r="I82" s="152" t="str">
        <f t="shared" ca="1" si="4"/>
        <v>----------------</v>
      </c>
      <c r="J82" s="299" t="str">
        <f t="shared" ca="1" si="5"/>
        <v>---------------</v>
      </c>
      <c r="K82" s="377" t="str">
        <f t="shared" ca="1" si="6"/>
        <v>x</v>
      </c>
      <c r="L82" s="153" t="str">
        <f>'Task PV @ PT'!A82</f>
        <v>Task Identifier</v>
      </c>
      <c r="M82" s="183" t="str">
        <f>'P - Calc'!D81</f>
        <v>x</v>
      </c>
      <c r="N82" s="183" t="str">
        <f ca="1">'P - Calc'!G81</f>
        <v>x</v>
      </c>
      <c r="O82" s="161">
        <f ca="1">'P - Calc'!Q81</f>
        <v>0</v>
      </c>
      <c r="P82" s="161">
        <f ca="1">'P - Calc'!R81</f>
        <v>0</v>
      </c>
      <c r="Q82" s="161">
        <f ca="1">'P - Calc'!S81</f>
        <v>0</v>
      </c>
      <c r="R82" s="161">
        <f ca="1">'P - Calc'!T81</f>
        <v>0</v>
      </c>
      <c r="S82" s="159"/>
    </row>
    <row r="83" spans="1:19" x14ac:dyDescent="0.2">
      <c r="A83" s="159"/>
      <c r="I83" s="152" t="str">
        <f t="shared" ca="1" si="4"/>
        <v>----------------</v>
      </c>
      <c r="J83" s="299" t="str">
        <f t="shared" ca="1" si="5"/>
        <v>---------------</v>
      </c>
      <c r="K83" s="377" t="str">
        <f t="shared" ca="1" si="6"/>
        <v>x</v>
      </c>
      <c r="L83" s="153" t="str">
        <f>'Task PV @ PT'!A83</f>
        <v>Task Identifier</v>
      </c>
      <c r="M83" s="183" t="str">
        <f>'P - Calc'!D82</f>
        <v>x</v>
      </c>
      <c r="N83" s="183" t="str">
        <f ca="1">'P - Calc'!G82</f>
        <v>x</v>
      </c>
      <c r="O83" s="161">
        <f ca="1">'P - Calc'!Q82</f>
        <v>0</v>
      </c>
      <c r="P83" s="161">
        <f ca="1">'P - Calc'!R82</f>
        <v>0</v>
      </c>
      <c r="Q83" s="161">
        <f ca="1">'P - Calc'!S82</f>
        <v>0</v>
      </c>
      <c r="R83" s="161">
        <f ca="1">'P - Calc'!T82</f>
        <v>0</v>
      </c>
      <c r="S83" s="159"/>
    </row>
    <row r="84" spans="1:19" x14ac:dyDescent="0.2">
      <c r="A84" s="159"/>
      <c r="I84" s="152" t="str">
        <f t="shared" ca="1" si="4"/>
        <v>----------------</v>
      </c>
      <c r="J84" s="299" t="str">
        <f t="shared" ca="1" si="5"/>
        <v>---------------</v>
      </c>
      <c r="K84" s="377" t="str">
        <f t="shared" ca="1" si="6"/>
        <v>x</v>
      </c>
      <c r="L84" s="153" t="str">
        <f>'Task PV @ PT'!A84</f>
        <v>Task Identifier</v>
      </c>
      <c r="M84" s="183" t="str">
        <f>'P - Calc'!D83</f>
        <v>x</v>
      </c>
      <c r="N84" s="183" t="str">
        <f ca="1">'P - Calc'!G83</f>
        <v>x</v>
      </c>
      <c r="O84" s="161">
        <f ca="1">'P - Calc'!Q83</f>
        <v>0</v>
      </c>
      <c r="P84" s="161">
        <f ca="1">'P - Calc'!R83</f>
        <v>0</v>
      </c>
      <c r="Q84" s="161">
        <f ca="1">'P - Calc'!S83</f>
        <v>0</v>
      </c>
      <c r="R84" s="161">
        <f ca="1">'P - Calc'!T83</f>
        <v>0</v>
      </c>
      <c r="S84" s="159"/>
    </row>
    <row r="85" spans="1:19" x14ac:dyDescent="0.2">
      <c r="A85" s="159"/>
      <c r="I85" s="152" t="str">
        <f t="shared" ca="1" si="4"/>
        <v>----------------</v>
      </c>
      <c r="J85" s="299" t="str">
        <f t="shared" ca="1" si="5"/>
        <v>---------------</v>
      </c>
      <c r="K85" s="377" t="str">
        <f t="shared" ca="1" si="6"/>
        <v>x</v>
      </c>
      <c r="L85" s="153" t="str">
        <f>'Task PV @ PT'!A85</f>
        <v>Task Identifier</v>
      </c>
      <c r="M85" s="183" t="str">
        <f>'P - Calc'!D84</f>
        <v>x</v>
      </c>
      <c r="N85" s="183" t="str">
        <f ca="1">'P - Calc'!G84</f>
        <v>x</v>
      </c>
      <c r="O85" s="161">
        <f ca="1">'P - Calc'!Q84</f>
        <v>0</v>
      </c>
      <c r="P85" s="161">
        <f ca="1">'P - Calc'!R84</f>
        <v>0</v>
      </c>
      <c r="Q85" s="161">
        <f ca="1">'P - Calc'!S84</f>
        <v>0</v>
      </c>
      <c r="R85" s="161">
        <f ca="1">'P - Calc'!T84</f>
        <v>0</v>
      </c>
      <c r="S85" s="159"/>
    </row>
    <row r="86" spans="1:19" x14ac:dyDescent="0.2">
      <c r="A86" s="159"/>
      <c r="I86" s="152" t="str">
        <f t="shared" ca="1" si="4"/>
        <v>----------------</v>
      </c>
      <c r="J86" s="299" t="str">
        <f t="shared" ca="1" si="5"/>
        <v>---------------</v>
      </c>
      <c r="K86" s="377" t="str">
        <f t="shared" ca="1" si="6"/>
        <v>x</v>
      </c>
      <c r="L86" s="153" t="str">
        <f>'Task PV @ PT'!A86</f>
        <v>Task Identifier</v>
      </c>
      <c r="M86" s="183" t="str">
        <f>'P - Calc'!D85</f>
        <v>x</v>
      </c>
      <c r="N86" s="183" t="str">
        <f ca="1">'P - Calc'!G85</f>
        <v>x</v>
      </c>
      <c r="O86" s="161">
        <f ca="1">'P - Calc'!Q85</f>
        <v>0</v>
      </c>
      <c r="P86" s="161">
        <f ca="1">'P - Calc'!R85</f>
        <v>0</v>
      </c>
      <c r="Q86" s="161">
        <f ca="1">'P - Calc'!S85</f>
        <v>0</v>
      </c>
      <c r="R86" s="161">
        <f ca="1">'P - Calc'!T85</f>
        <v>0</v>
      </c>
      <c r="S86" s="159"/>
    </row>
    <row r="87" spans="1:19" x14ac:dyDescent="0.2">
      <c r="A87" s="159"/>
      <c r="I87" s="152" t="str">
        <f t="shared" ca="1" si="4"/>
        <v>----------------</v>
      </c>
      <c r="J87" s="299" t="str">
        <f t="shared" ca="1" si="5"/>
        <v>---------------</v>
      </c>
      <c r="K87" s="377" t="str">
        <f t="shared" ca="1" si="6"/>
        <v>x</v>
      </c>
      <c r="L87" s="153" t="str">
        <f>'Task PV @ PT'!A87</f>
        <v>Task Identifier</v>
      </c>
      <c r="M87" s="183" t="str">
        <f>'P - Calc'!D86</f>
        <v>x</v>
      </c>
      <c r="N87" s="183" t="str">
        <f ca="1">'P - Calc'!G86</f>
        <v>x</v>
      </c>
      <c r="O87" s="161">
        <f ca="1">'P - Calc'!Q86</f>
        <v>0</v>
      </c>
      <c r="P87" s="161">
        <f ca="1">'P - Calc'!R86</f>
        <v>0</v>
      </c>
      <c r="Q87" s="161">
        <f ca="1">'P - Calc'!S86</f>
        <v>0</v>
      </c>
      <c r="R87" s="161">
        <f ca="1">'P - Calc'!T86</f>
        <v>0</v>
      </c>
      <c r="S87" s="159"/>
    </row>
    <row r="88" spans="1:19" x14ac:dyDescent="0.2">
      <c r="A88" s="159"/>
      <c r="I88" s="152" t="str">
        <f t="shared" ca="1" si="4"/>
        <v>----------------</v>
      </c>
      <c r="J88" s="299" t="str">
        <f t="shared" ca="1" si="5"/>
        <v>---------------</v>
      </c>
      <c r="K88" s="377" t="str">
        <f t="shared" ca="1" si="6"/>
        <v>x</v>
      </c>
      <c r="L88" s="153" t="str">
        <f>'Task PV @ PT'!A88</f>
        <v>Task Identifier</v>
      </c>
      <c r="M88" s="183" t="str">
        <f>'P - Calc'!D87</f>
        <v>x</v>
      </c>
      <c r="N88" s="183" t="str">
        <f ca="1">'P - Calc'!G87</f>
        <v>x</v>
      </c>
      <c r="O88" s="161">
        <f ca="1">'P - Calc'!Q87</f>
        <v>0</v>
      </c>
      <c r="P88" s="161">
        <f ca="1">'P - Calc'!R87</f>
        <v>0</v>
      </c>
      <c r="Q88" s="161">
        <f ca="1">'P - Calc'!S87</f>
        <v>0</v>
      </c>
      <c r="R88" s="161">
        <f ca="1">'P - Calc'!T87</f>
        <v>0</v>
      </c>
      <c r="S88" s="159"/>
    </row>
    <row r="89" spans="1:19" x14ac:dyDescent="0.2">
      <c r="A89" s="159"/>
      <c r="I89" s="152" t="str">
        <f t="shared" ca="1" si="4"/>
        <v>----------------</v>
      </c>
      <c r="J89" s="299" t="str">
        <f t="shared" ca="1" si="5"/>
        <v>---------------</v>
      </c>
      <c r="K89" s="377" t="str">
        <f t="shared" ca="1" si="6"/>
        <v>x</v>
      </c>
      <c r="L89" s="153" t="str">
        <f>'Task PV @ PT'!A89</f>
        <v>Task Identifier</v>
      </c>
      <c r="M89" s="183" t="str">
        <f>'P - Calc'!D88</f>
        <v>x</v>
      </c>
      <c r="N89" s="183" t="str">
        <f ca="1">'P - Calc'!G88</f>
        <v>x</v>
      </c>
      <c r="O89" s="161">
        <f ca="1">'P - Calc'!Q88</f>
        <v>0</v>
      </c>
      <c r="P89" s="161">
        <f ca="1">'P - Calc'!R88</f>
        <v>0</v>
      </c>
      <c r="Q89" s="161">
        <f ca="1">'P - Calc'!S88</f>
        <v>0</v>
      </c>
      <c r="R89" s="161">
        <f ca="1">'P - Calc'!T88</f>
        <v>0</v>
      </c>
      <c r="S89" s="159"/>
    </row>
    <row r="90" spans="1:19" x14ac:dyDescent="0.2">
      <c r="A90" s="159"/>
      <c r="I90" s="152" t="str">
        <f t="shared" ca="1" si="4"/>
        <v>----------------</v>
      </c>
      <c r="J90" s="299" t="str">
        <f t="shared" ca="1" si="5"/>
        <v>---------------</v>
      </c>
      <c r="K90" s="377" t="str">
        <f t="shared" ca="1" si="6"/>
        <v>x</v>
      </c>
      <c r="L90" s="153" t="str">
        <f>'Task PV @ PT'!A90</f>
        <v>Task Identifier</v>
      </c>
      <c r="M90" s="183" t="str">
        <f>'P - Calc'!D89</f>
        <v>x</v>
      </c>
      <c r="N90" s="183" t="str">
        <f ca="1">'P - Calc'!G89</f>
        <v>x</v>
      </c>
      <c r="O90" s="161">
        <f ca="1">'P - Calc'!Q89</f>
        <v>0</v>
      </c>
      <c r="P90" s="161">
        <f ca="1">'P - Calc'!R89</f>
        <v>0</v>
      </c>
      <c r="Q90" s="161">
        <f ca="1">'P - Calc'!S89</f>
        <v>0</v>
      </c>
      <c r="R90" s="161">
        <f ca="1">'P - Calc'!T89</f>
        <v>0</v>
      </c>
      <c r="S90" s="159"/>
    </row>
    <row r="91" spans="1:19" x14ac:dyDescent="0.2">
      <c r="A91" s="159"/>
      <c r="I91" s="152" t="str">
        <f t="shared" ca="1" si="4"/>
        <v>----------------</v>
      </c>
      <c r="J91" s="299" t="str">
        <f t="shared" ca="1" si="5"/>
        <v>---------------</v>
      </c>
      <c r="K91" s="377" t="str">
        <f t="shared" ca="1" si="6"/>
        <v>x</v>
      </c>
      <c r="L91" s="153" t="str">
        <f>'Task PV @ PT'!A91</f>
        <v>Task Identifier</v>
      </c>
      <c r="M91" s="183" t="str">
        <f>'P - Calc'!D90</f>
        <v>x</v>
      </c>
      <c r="N91" s="183" t="str">
        <f ca="1">'P - Calc'!G90</f>
        <v>x</v>
      </c>
      <c r="O91" s="161">
        <f ca="1">'P - Calc'!Q90</f>
        <v>0</v>
      </c>
      <c r="P91" s="161">
        <f ca="1">'P - Calc'!R90</f>
        <v>0</v>
      </c>
      <c r="Q91" s="161">
        <f ca="1">'P - Calc'!S90</f>
        <v>0</v>
      </c>
      <c r="R91" s="161">
        <f ca="1">'P - Calc'!T90</f>
        <v>0</v>
      </c>
      <c r="S91" s="159"/>
    </row>
    <row r="92" spans="1:19" x14ac:dyDescent="0.2">
      <c r="A92" s="159"/>
      <c r="I92" s="152" t="str">
        <f t="shared" ca="1" si="4"/>
        <v>----------------</v>
      </c>
      <c r="J92" s="299" t="str">
        <f t="shared" ca="1" si="5"/>
        <v>---------------</v>
      </c>
      <c r="K92" s="377" t="str">
        <f t="shared" ca="1" si="6"/>
        <v>x</v>
      </c>
      <c r="L92" s="153" t="str">
        <f>'Task PV @ PT'!A92</f>
        <v>Task Identifier</v>
      </c>
      <c r="M92" s="183" t="str">
        <f>'P - Calc'!D91</f>
        <v>x</v>
      </c>
      <c r="N92" s="183" t="str">
        <f ca="1">'P - Calc'!G91</f>
        <v>x</v>
      </c>
      <c r="O92" s="161">
        <f ca="1">'P - Calc'!Q91</f>
        <v>0</v>
      </c>
      <c r="P92" s="161">
        <f ca="1">'P - Calc'!R91</f>
        <v>0</v>
      </c>
      <c r="Q92" s="161">
        <f ca="1">'P - Calc'!S91</f>
        <v>0</v>
      </c>
      <c r="R92" s="161">
        <f ca="1">'P - Calc'!T91</f>
        <v>0</v>
      </c>
      <c r="S92" s="159"/>
    </row>
    <row r="93" spans="1:19" x14ac:dyDescent="0.2">
      <c r="A93" s="159"/>
      <c r="I93" s="152" t="str">
        <f t="shared" ca="1" si="4"/>
        <v>----------------</v>
      </c>
      <c r="J93" s="299" t="str">
        <f t="shared" ca="1" si="5"/>
        <v>---------------</v>
      </c>
      <c r="K93" s="377" t="str">
        <f t="shared" ca="1" si="6"/>
        <v>x</v>
      </c>
      <c r="L93" s="153" t="str">
        <f>'Task PV @ PT'!A93</f>
        <v>Task Identifier</v>
      </c>
      <c r="M93" s="183" t="str">
        <f>'P - Calc'!D92</f>
        <v>x</v>
      </c>
      <c r="N93" s="183" t="str">
        <f ca="1">'P - Calc'!G92</f>
        <v>x</v>
      </c>
      <c r="O93" s="161">
        <f ca="1">'P - Calc'!Q92</f>
        <v>0</v>
      </c>
      <c r="P93" s="161">
        <f ca="1">'P - Calc'!R92</f>
        <v>0</v>
      </c>
      <c r="Q93" s="161">
        <f ca="1">'P - Calc'!S92</f>
        <v>0</v>
      </c>
      <c r="R93" s="161">
        <f ca="1">'P - Calc'!T92</f>
        <v>0</v>
      </c>
      <c r="S93" s="159"/>
    </row>
    <row r="94" spans="1:19" x14ac:dyDescent="0.2">
      <c r="A94" s="159"/>
      <c r="I94" s="152" t="str">
        <f t="shared" ca="1" si="4"/>
        <v>----------------</v>
      </c>
      <c r="J94" s="299" t="str">
        <f t="shared" ca="1" si="5"/>
        <v>---------------</v>
      </c>
      <c r="K94" s="377" t="str">
        <f t="shared" ca="1" si="6"/>
        <v>x</v>
      </c>
      <c r="L94" s="153" t="str">
        <f>'Task PV @ PT'!A94</f>
        <v>Task Identifier</v>
      </c>
      <c r="M94" s="183" t="str">
        <f>'P - Calc'!D93</f>
        <v>x</v>
      </c>
      <c r="N94" s="183" t="str">
        <f ca="1">'P - Calc'!G93</f>
        <v>x</v>
      </c>
      <c r="O94" s="161">
        <f ca="1">'P - Calc'!Q93</f>
        <v>0</v>
      </c>
      <c r="P94" s="161">
        <f ca="1">'P - Calc'!R93</f>
        <v>0</v>
      </c>
      <c r="Q94" s="161">
        <f ca="1">'P - Calc'!S93</f>
        <v>0</v>
      </c>
      <c r="R94" s="161">
        <f ca="1">'P - Calc'!T93</f>
        <v>0</v>
      </c>
      <c r="S94" s="159"/>
    </row>
    <row r="95" spans="1:19" x14ac:dyDescent="0.2">
      <c r="A95" s="159"/>
      <c r="I95" s="152" t="str">
        <f t="shared" ca="1" si="4"/>
        <v>----------------</v>
      </c>
      <c r="J95" s="299" t="str">
        <f t="shared" ca="1" si="5"/>
        <v>---------------</v>
      </c>
      <c r="K95" s="377" t="str">
        <f t="shared" ca="1" si="6"/>
        <v>x</v>
      </c>
      <c r="L95" s="153" t="str">
        <f>'Task PV @ PT'!A95</f>
        <v>Task Identifier</v>
      </c>
      <c r="M95" s="183" t="str">
        <f>'P - Calc'!D94</f>
        <v>x</v>
      </c>
      <c r="N95" s="183" t="str">
        <f ca="1">'P - Calc'!G94</f>
        <v>x</v>
      </c>
      <c r="O95" s="161">
        <f ca="1">'P - Calc'!Q94</f>
        <v>0</v>
      </c>
      <c r="P95" s="161">
        <f ca="1">'P - Calc'!R94</f>
        <v>0</v>
      </c>
      <c r="Q95" s="161">
        <f ca="1">'P - Calc'!S94</f>
        <v>0</v>
      </c>
      <c r="R95" s="161">
        <f ca="1">'P - Calc'!T94</f>
        <v>0</v>
      </c>
      <c r="S95" s="159"/>
    </row>
    <row r="96" spans="1:19" x14ac:dyDescent="0.2">
      <c r="A96" s="159"/>
      <c r="I96" s="152" t="str">
        <f t="shared" ca="1" si="4"/>
        <v>----------------</v>
      </c>
      <c r="J96" s="299" t="str">
        <f t="shared" ca="1" si="5"/>
        <v>---------------</v>
      </c>
      <c r="K96" s="377" t="str">
        <f t="shared" ca="1" si="6"/>
        <v>x</v>
      </c>
      <c r="L96" s="153" t="str">
        <f>'Task PV @ PT'!A96</f>
        <v>Task Identifier</v>
      </c>
      <c r="M96" s="183" t="str">
        <f>'P - Calc'!D95</f>
        <v>x</v>
      </c>
      <c r="N96" s="183" t="str">
        <f ca="1">'P - Calc'!G95</f>
        <v>x</v>
      </c>
      <c r="O96" s="161">
        <f ca="1">'P - Calc'!Q95</f>
        <v>0</v>
      </c>
      <c r="P96" s="161">
        <f ca="1">'P - Calc'!R95</f>
        <v>0</v>
      </c>
      <c r="Q96" s="161">
        <f ca="1">'P - Calc'!S95</f>
        <v>0</v>
      </c>
      <c r="R96" s="161">
        <f ca="1">'P - Calc'!T95</f>
        <v>0</v>
      </c>
      <c r="S96" s="159"/>
    </row>
    <row r="97" spans="1:19" x14ac:dyDescent="0.2">
      <c r="A97" s="159"/>
      <c r="I97" s="152" t="str">
        <f t="shared" ca="1" si="4"/>
        <v>----------------</v>
      </c>
      <c r="J97" s="299" t="str">
        <f t="shared" ca="1" si="5"/>
        <v>---------------</v>
      </c>
      <c r="K97" s="377" t="str">
        <f t="shared" ca="1" si="6"/>
        <v>x</v>
      </c>
      <c r="L97" s="153" t="str">
        <f>'Task PV @ PT'!A97</f>
        <v>Task Identifier</v>
      </c>
      <c r="M97" s="183" t="str">
        <f>'P - Calc'!D96</f>
        <v>x</v>
      </c>
      <c r="N97" s="183" t="str">
        <f ca="1">'P - Calc'!G96</f>
        <v>x</v>
      </c>
      <c r="O97" s="161">
        <f ca="1">'P - Calc'!Q96</f>
        <v>0</v>
      </c>
      <c r="P97" s="161">
        <f ca="1">'P - Calc'!R96</f>
        <v>0</v>
      </c>
      <c r="Q97" s="161">
        <f ca="1">'P - Calc'!S96</f>
        <v>0</v>
      </c>
      <c r="R97" s="161">
        <f ca="1">'P - Calc'!T96</f>
        <v>0</v>
      </c>
      <c r="S97" s="159"/>
    </row>
    <row r="98" spans="1:19" x14ac:dyDescent="0.2">
      <c r="A98" s="159"/>
      <c r="I98" s="152" t="str">
        <f t="shared" ca="1" si="4"/>
        <v>----------------</v>
      </c>
      <c r="J98" s="299" t="str">
        <f t="shared" ca="1" si="5"/>
        <v>---------------</v>
      </c>
      <c r="K98" s="377" t="str">
        <f t="shared" ca="1" si="6"/>
        <v>x</v>
      </c>
      <c r="L98" s="153" t="str">
        <f>'Task PV @ PT'!A98</f>
        <v>Task Identifier</v>
      </c>
      <c r="M98" s="183" t="str">
        <f>'P - Calc'!D97</f>
        <v>x</v>
      </c>
      <c r="N98" s="183" t="str">
        <f ca="1">'P - Calc'!G97</f>
        <v>x</v>
      </c>
      <c r="O98" s="161">
        <f ca="1">'P - Calc'!Q97</f>
        <v>0</v>
      </c>
      <c r="P98" s="161">
        <f ca="1">'P - Calc'!R97</f>
        <v>0</v>
      </c>
      <c r="Q98" s="161">
        <f ca="1">'P - Calc'!S97</f>
        <v>0</v>
      </c>
      <c r="R98" s="161">
        <f ca="1">'P - Calc'!T97</f>
        <v>0</v>
      </c>
      <c r="S98" s="159"/>
    </row>
    <row r="99" spans="1:19" x14ac:dyDescent="0.2">
      <c r="A99" s="159"/>
      <c r="I99" s="152" t="str">
        <f t="shared" ca="1" si="4"/>
        <v>----------------</v>
      </c>
      <c r="J99" s="299" t="str">
        <f t="shared" ca="1" si="5"/>
        <v>---------------</v>
      </c>
      <c r="K99" s="377" t="str">
        <f t="shared" ca="1" si="6"/>
        <v>x</v>
      </c>
      <c r="L99" s="153" t="str">
        <f>'Task PV @ PT'!A99</f>
        <v>Task Identifier</v>
      </c>
      <c r="M99" s="183" t="str">
        <f>'P - Calc'!D98</f>
        <v>x</v>
      </c>
      <c r="N99" s="183" t="str">
        <f ca="1">'P - Calc'!G98</f>
        <v>x</v>
      </c>
      <c r="O99" s="161">
        <f ca="1">'P - Calc'!Q98</f>
        <v>0</v>
      </c>
      <c r="P99" s="161">
        <f ca="1">'P - Calc'!R98</f>
        <v>0</v>
      </c>
      <c r="Q99" s="161">
        <f ca="1">'P - Calc'!S98</f>
        <v>0</v>
      </c>
      <c r="R99" s="161">
        <f ca="1">'P - Calc'!T98</f>
        <v>0</v>
      </c>
      <c r="S99" s="159"/>
    </row>
    <row r="100" spans="1:19" x14ac:dyDescent="0.2">
      <c r="A100" s="159"/>
      <c r="I100" s="152" t="str">
        <f t="shared" ca="1" si="4"/>
        <v>----------------</v>
      </c>
      <c r="J100" s="299" t="str">
        <f t="shared" ca="1" si="5"/>
        <v>---------------</v>
      </c>
      <c r="K100" s="377" t="str">
        <f t="shared" ca="1" si="6"/>
        <v>x</v>
      </c>
      <c r="L100" s="153" t="str">
        <f>'Task PV @ PT'!A100</f>
        <v>Task Identifier</v>
      </c>
      <c r="M100" s="183" t="str">
        <f>'P - Calc'!D99</f>
        <v>x</v>
      </c>
      <c r="N100" s="183" t="str">
        <f ca="1">'P - Calc'!G99</f>
        <v>x</v>
      </c>
      <c r="O100" s="161">
        <f ca="1">'P - Calc'!Q99</f>
        <v>0</v>
      </c>
      <c r="P100" s="161">
        <f ca="1">'P - Calc'!R99</f>
        <v>0</v>
      </c>
      <c r="Q100" s="161">
        <f ca="1">'P - Calc'!S99</f>
        <v>0</v>
      </c>
      <c r="R100" s="161">
        <f ca="1">'P - Calc'!T99</f>
        <v>0</v>
      </c>
      <c r="S100" s="159"/>
    </row>
    <row r="101" spans="1:19" x14ac:dyDescent="0.2">
      <c r="A101" s="159"/>
      <c r="I101" s="152" t="str">
        <f t="shared" ca="1" si="4"/>
        <v>----------------</v>
      </c>
      <c r="J101" s="299" t="str">
        <f t="shared" ca="1" si="5"/>
        <v>---------------</v>
      </c>
      <c r="K101" s="377" t="str">
        <f t="shared" ca="1" si="6"/>
        <v>x</v>
      </c>
      <c r="L101" s="153" t="str">
        <f>'Task PV @ PT'!A101</f>
        <v>Task Identifier</v>
      </c>
      <c r="M101" s="183" t="str">
        <f>'P - Calc'!D100</f>
        <v>x</v>
      </c>
      <c r="N101" s="183" t="str">
        <f ca="1">'P - Calc'!G100</f>
        <v>x</v>
      </c>
      <c r="O101" s="161">
        <f ca="1">'P - Calc'!Q100</f>
        <v>0</v>
      </c>
      <c r="P101" s="161">
        <f ca="1">'P - Calc'!R100</f>
        <v>0</v>
      </c>
      <c r="Q101" s="161">
        <f ca="1">'P - Calc'!S100</f>
        <v>0</v>
      </c>
      <c r="R101" s="161">
        <f ca="1">'P - Calc'!T100</f>
        <v>0</v>
      </c>
      <c r="S101" s="159"/>
    </row>
    <row r="102" spans="1:19" x14ac:dyDescent="0.2">
      <c r="A102" s="159"/>
      <c r="I102" s="152" t="str">
        <f t="shared" ca="1" si="4"/>
        <v>----------------</v>
      </c>
      <c r="J102" s="299" t="str">
        <f t="shared" ca="1" si="5"/>
        <v>---------------</v>
      </c>
      <c r="K102" s="377" t="str">
        <f t="shared" ca="1" si="6"/>
        <v>x</v>
      </c>
      <c r="L102" s="153" t="str">
        <f>'Task PV @ PT'!A102</f>
        <v>Task Identifier</v>
      </c>
      <c r="M102" s="183" t="str">
        <f>'P - Calc'!D101</f>
        <v>x</v>
      </c>
      <c r="N102" s="183" t="str">
        <f ca="1">'P - Calc'!G101</f>
        <v>x</v>
      </c>
      <c r="O102" s="161">
        <f ca="1">'P - Calc'!Q101</f>
        <v>0</v>
      </c>
      <c r="P102" s="161">
        <f ca="1">'P - Calc'!R101</f>
        <v>0</v>
      </c>
      <c r="Q102" s="161">
        <f ca="1">'P - Calc'!S101</f>
        <v>0</v>
      </c>
      <c r="R102" s="161">
        <f ca="1">'P - Calc'!T101</f>
        <v>0</v>
      </c>
      <c r="S102" s="159"/>
    </row>
    <row r="103" spans="1:19" x14ac:dyDescent="0.2">
      <c r="A103" s="159"/>
      <c r="I103" s="152" t="str">
        <f t="shared" ca="1" si="4"/>
        <v>----------------</v>
      </c>
      <c r="J103" s="299" t="str">
        <f t="shared" ca="1" si="5"/>
        <v>---------------</v>
      </c>
      <c r="K103" s="377" t="str">
        <f t="shared" ca="1" si="6"/>
        <v>x</v>
      </c>
      <c r="L103" s="153" t="str">
        <f>'Task PV @ PT'!A103</f>
        <v>Task Identifier</v>
      </c>
      <c r="M103" s="183" t="str">
        <f>'P - Calc'!D102</f>
        <v>x</v>
      </c>
      <c r="N103" s="183" t="str">
        <f ca="1">'P - Calc'!G102</f>
        <v>x</v>
      </c>
      <c r="O103" s="161">
        <f ca="1">'P - Calc'!Q102</f>
        <v>0</v>
      </c>
      <c r="P103" s="161">
        <f ca="1">'P - Calc'!R102</f>
        <v>0</v>
      </c>
      <c r="Q103" s="161">
        <f ca="1">'P - Calc'!S102</f>
        <v>0</v>
      </c>
      <c r="R103" s="161">
        <f ca="1">'P - Calc'!T102</f>
        <v>0</v>
      </c>
      <c r="S103" s="159"/>
    </row>
    <row r="104" spans="1:19" x14ac:dyDescent="0.2">
      <c r="A104" s="159"/>
      <c r="I104" s="152" t="str">
        <f t="shared" ca="1" si="4"/>
        <v>----------------</v>
      </c>
      <c r="J104" s="299" t="str">
        <f t="shared" ca="1" si="5"/>
        <v>---------------</v>
      </c>
      <c r="K104" s="377" t="str">
        <f t="shared" ca="1" si="6"/>
        <v>x</v>
      </c>
      <c r="L104" s="153" t="str">
        <f>'Task PV @ PT'!A104</f>
        <v>Task Identifier</v>
      </c>
      <c r="M104" s="183" t="str">
        <f>'P - Calc'!D103</f>
        <v>x</v>
      </c>
      <c r="N104" s="183" t="str">
        <f ca="1">'P - Calc'!G103</f>
        <v>x</v>
      </c>
      <c r="O104" s="161">
        <f ca="1">'P - Calc'!Q103</f>
        <v>0</v>
      </c>
      <c r="P104" s="161">
        <f ca="1">'P - Calc'!R103</f>
        <v>0</v>
      </c>
      <c r="Q104" s="161">
        <f ca="1">'P - Calc'!S103</f>
        <v>0</v>
      </c>
      <c r="R104" s="161">
        <f ca="1">'P - Calc'!T103</f>
        <v>0</v>
      </c>
      <c r="S104" s="159"/>
    </row>
    <row r="105" spans="1:19" x14ac:dyDescent="0.2">
      <c r="A105" s="159"/>
      <c r="I105" s="152" t="str">
        <f t="shared" ca="1" si="4"/>
        <v>----------------</v>
      </c>
      <c r="J105" s="299" t="str">
        <f t="shared" ca="1" si="5"/>
        <v>---------------</v>
      </c>
      <c r="K105" s="377" t="str">
        <f t="shared" ca="1" si="6"/>
        <v>x</v>
      </c>
      <c r="L105" s="153" t="str">
        <f>'Task PV @ PT'!A105</f>
        <v>Task Identifier</v>
      </c>
      <c r="M105" s="183" t="str">
        <f>'P - Calc'!D104</f>
        <v>x</v>
      </c>
      <c r="N105" s="183" t="str">
        <f ca="1">'P - Calc'!G104</f>
        <v>x</v>
      </c>
      <c r="O105" s="161">
        <f ca="1">'P - Calc'!Q104</f>
        <v>0</v>
      </c>
      <c r="P105" s="161">
        <f ca="1">'P - Calc'!R104</f>
        <v>0</v>
      </c>
      <c r="Q105" s="161">
        <f ca="1">'P - Calc'!S104</f>
        <v>0</v>
      </c>
      <c r="R105" s="161">
        <f ca="1">'P - Calc'!T104</f>
        <v>0</v>
      </c>
      <c r="S105" s="159"/>
    </row>
    <row r="106" spans="1:19" x14ac:dyDescent="0.2">
      <c r="A106" s="159"/>
      <c r="I106" s="152" t="str">
        <f t="shared" ca="1" si="4"/>
        <v>----------------</v>
      </c>
      <c r="J106" s="299" t="str">
        <f t="shared" ca="1" si="5"/>
        <v>---------------</v>
      </c>
      <c r="K106" s="377" t="str">
        <f t="shared" ca="1" si="6"/>
        <v>x</v>
      </c>
      <c r="L106" s="153" t="str">
        <f>'Task PV @ PT'!A106</f>
        <v>Task Identifier</v>
      </c>
      <c r="M106" s="183" t="str">
        <f>'P - Calc'!D105</f>
        <v>x</v>
      </c>
      <c r="N106" s="183" t="str">
        <f ca="1">'P - Calc'!G105</f>
        <v>x</v>
      </c>
      <c r="O106" s="161">
        <f ca="1">'P - Calc'!Q105</f>
        <v>0</v>
      </c>
      <c r="P106" s="161">
        <f ca="1">'P - Calc'!R105</f>
        <v>0</v>
      </c>
      <c r="Q106" s="161">
        <f ca="1">'P - Calc'!S105</f>
        <v>0</v>
      </c>
      <c r="R106" s="161">
        <f ca="1">'P - Calc'!T105</f>
        <v>0</v>
      </c>
      <c r="S106" s="159"/>
    </row>
    <row r="107" spans="1:19" x14ac:dyDescent="0.2">
      <c r="A107" s="159"/>
      <c r="I107" s="152" t="str">
        <f t="shared" ca="1" si="4"/>
        <v>----------------</v>
      </c>
      <c r="J107" s="299" t="str">
        <f t="shared" ca="1" si="5"/>
        <v>---------------</v>
      </c>
      <c r="K107" s="377" t="str">
        <f t="shared" ca="1" si="6"/>
        <v>x</v>
      </c>
      <c r="L107" s="153" t="str">
        <f>'Task PV @ PT'!A107</f>
        <v>Task Identifier</v>
      </c>
      <c r="M107" s="183" t="str">
        <f>'P - Calc'!D106</f>
        <v>x</v>
      </c>
      <c r="N107" s="183" t="str">
        <f ca="1">'P - Calc'!G106</f>
        <v>x</v>
      </c>
      <c r="O107" s="161">
        <f ca="1">'P - Calc'!Q106</f>
        <v>0</v>
      </c>
      <c r="P107" s="161">
        <f ca="1">'P - Calc'!R106</f>
        <v>0</v>
      </c>
      <c r="Q107" s="161">
        <f ca="1">'P - Calc'!S106</f>
        <v>0</v>
      </c>
      <c r="R107" s="161">
        <f ca="1">'P - Calc'!T106</f>
        <v>0</v>
      </c>
      <c r="S107" s="159"/>
    </row>
    <row r="108" spans="1:19" x14ac:dyDescent="0.2">
      <c r="A108" s="159"/>
      <c r="I108" s="152" t="str">
        <f t="shared" ca="1" si="4"/>
        <v>----------------</v>
      </c>
      <c r="J108" s="299" t="str">
        <f t="shared" ca="1" si="5"/>
        <v>---------------</v>
      </c>
      <c r="K108" s="377" t="str">
        <f t="shared" ca="1" si="6"/>
        <v>x</v>
      </c>
      <c r="L108" s="153" t="str">
        <f>'Task PV @ PT'!A108</f>
        <v>Task Identifier</v>
      </c>
      <c r="M108" s="183" t="str">
        <f>'P - Calc'!D107</f>
        <v>x</v>
      </c>
      <c r="N108" s="183" t="str">
        <f ca="1">'P - Calc'!G107</f>
        <v>x</v>
      </c>
      <c r="O108" s="161">
        <f ca="1">'P - Calc'!Q107</f>
        <v>0</v>
      </c>
      <c r="P108" s="161">
        <f ca="1">'P - Calc'!R107</f>
        <v>0</v>
      </c>
      <c r="Q108" s="161">
        <f ca="1">'P - Calc'!S107</f>
        <v>0</v>
      </c>
      <c r="R108" s="161">
        <f ca="1">'P - Calc'!T107</f>
        <v>0</v>
      </c>
      <c r="S108" s="159"/>
    </row>
    <row r="109" spans="1:19" x14ac:dyDescent="0.2">
      <c r="A109" s="159"/>
      <c r="I109" s="152" t="str">
        <f t="shared" ca="1" si="4"/>
        <v>----------------</v>
      </c>
      <c r="J109" s="299" t="str">
        <f t="shared" ca="1" si="5"/>
        <v>---------------</v>
      </c>
      <c r="K109" s="377" t="str">
        <f t="shared" ca="1" si="6"/>
        <v>x</v>
      </c>
      <c r="L109" s="153" t="str">
        <f>'Task PV @ PT'!A109</f>
        <v>Task Identifier</v>
      </c>
      <c r="M109" s="183" t="str">
        <f>'P - Calc'!D108</f>
        <v>x</v>
      </c>
      <c r="N109" s="183" t="str">
        <f ca="1">'P - Calc'!G108</f>
        <v>x</v>
      </c>
      <c r="O109" s="161">
        <f ca="1">'P - Calc'!Q108</f>
        <v>0</v>
      </c>
      <c r="P109" s="161">
        <f ca="1">'P - Calc'!R108</f>
        <v>0</v>
      </c>
      <c r="Q109" s="161">
        <f ca="1">'P - Calc'!S108</f>
        <v>0</v>
      </c>
      <c r="R109" s="161">
        <f ca="1">'P - Calc'!T108</f>
        <v>0</v>
      </c>
      <c r="S109" s="159"/>
    </row>
    <row r="110" spans="1:19" x14ac:dyDescent="0.2">
      <c r="A110" s="159"/>
      <c r="I110" s="152" t="str">
        <f t="shared" ca="1" si="4"/>
        <v>----------------</v>
      </c>
      <c r="J110" s="299" t="str">
        <f t="shared" ca="1" si="5"/>
        <v>---------------</v>
      </c>
      <c r="K110" s="377" t="str">
        <f t="shared" ca="1" si="6"/>
        <v>x</v>
      </c>
      <c r="L110" s="153" t="str">
        <f>'Task PV @ PT'!A110</f>
        <v>Task Identifier</v>
      </c>
      <c r="M110" s="183" t="str">
        <f>'P - Calc'!D109</f>
        <v>x</v>
      </c>
      <c r="N110" s="183" t="str">
        <f ca="1">'P - Calc'!G109</f>
        <v>x</v>
      </c>
      <c r="O110" s="161">
        <f ca="1">'P - Calc'!Q109</f>
        <v>0</v>
      </c>
      <c r="P110" s="161">
        <f ca="1">'P - Calc'!R109</f>
        <v>0</v>
      </c>
      <c r="Q110" s="161">
        <f ca="1">'P - Calc'!S109</f>
        <v>0</v>
      </c>
      <c r="R110" s="161">
        <f ca="1">'P - Calc'!T109</f>
        <v>0</v>
      </c>
      <c r="S110" s="159"/>
    </row>
    <row r="111" spans="1:19" x14ac:dyDescent="0.2">
      <c r="A111" s="159"/>
      <c r="I111" s="152" t="str">
        <f t="shared" ca="1" si="4"/>
        <v>----------------</v>
      </c>
      <c r="J111" s="299" t="str">
        <f t="shared" ca="1" si="5"/>
        <v>---------------</v>
      </c>
      <c r="K111" s="377" t="str">
        <f t="shared" ca="1" si="6"/>
        <v>x</v>
      </c>
      <c r="L111" s="153" t="str">
        <f>'Task PV @ PT'!A111</f>
        <v>Task Identifier</v>
      </c>
      <c r="M111" s="183" t="str">
        <f>'P - Calc'!D110</f>
        <v>x</v>
      </c>
      <c r="N111" s="183" t="str">
        <f ca="1">'P - Calc'!G110</f>
        <v>x</v>
      </c>
      <c r="O111" s="161">
        <f ca="1">'P - Calc'!Q110</f>
        <v>0</v>
      </c>
      <c r="P111" s="161">
        <f ca="1">'P - Calc'!R110</f>
        <v>0</v>
      </c>
      <c r="Q111" s="161">
        <f ca="1">'P - Calc'!S110</f>
        <v>0</v>
      </c>
      <c r="R111" s="161">
        <f ca="1">'P - Calc'!T110</f>
        <v>0</v>
      </c>
      <c r="S111" s="159"/>
    </row>
    <row r="112" spans="1:19" x14ac:dyDescent="0.2">
      <c r="A112" s="159"/>
      <c r="I112" s="152" t="str">
        <f t="shared" ca="1" si="4"/>
        <v>----------------</v>
      </c>
      <c r="J112" s="299" t="str">
        <f t="shared" ca="1" si="5"/>
        <v>---------------</v>
      </c>
      <c r="K112" s="377" t="str">
        <f t="shared" ca="1" si="6"/>
        <v>x</v>
      </c>
      <c r="L112" s="153" t="str">
        <f>'Task PV @ PT'!A112</f>
        <v>Task Identifier</v>
      </c>
      <c r="M112" s="183" t="str">
        <f>'P - Calc'!D111</f>
        <v>x</v>
      </c>
      <c r="N112" s="183" t="str">
        <f ca="1">'P - Calc'!G111</f>
        <v>x</v>
      </c>
      <c r="O112" s="161">
        <f ca="1">'P - Calc'!Q111</f>
        <v>0</v>
      </c>
      <c r="P112" s="161">
        <f ca="1">'P - Calc'!R111</f>
        <v>0</v>
      </c>
      <c r="Q112" s="161">
        <f ca="1">'P - Calc'!S111</f>
        <v>0</v>
      </c>
      <c r="R112" s="161">
        <f ca="1">'P - Calc'!T111</f>
        <v>0</v>
      </c>
      <c r="S112" s="159"/>
    </row>
    <row r="113" spans="1:19" x14ac:dyDescent="0.2">
      <c r="A113" s="159"/>
      <c r="I113" s="152" t="str">
        <f t="shared" ca="1" si="4"/>
        <v>----------------</v>
      </c>
      <c r="J113" s="299" t="str">
        <f t="shared" ca="1" si="5"/>
        <v>---------------</v>
      </c>
      <c r="K113" s="377" t="str">
        <f t="shared" ca="1" si="6"/>
        <v>x</v>
      </c>
      <c r="L113" s="153" t="str">
        <f>'Task PV @ PT'!A113</f>
        <v>Task Identifier</v>
      </c>
      <c r="M113" s="183" t="str">
        <f>'P - Calc'!D112</f>
        <v>x</v>
      </c>
      <c r="N113" s="183" t="str">
        <f ca="1">'P - Calc'!G112</f>
        <v>x</v>
      </c>
      <c r="O113" s="161">
        <f ca="1">'P - Calc'!Q112</f>
        <v>0</v>
      </c>
      <c r="P113" s="161">
        <f ca="1">'P - Calc'!R112</f>
        <v>0</v>
      </c>
      <c r="Q113" s="161">
        <f ca="1">'P - Calc'!S112</f>
        <v>0</v>
      </c>
      <c r="R113" s="161">
        <f ca="1">'P - Calc'!T112</f>
        <v>0</v>
      </c>
      <c r="S113" s="159"/>
    </row>
    <row r="114" spans="1:19" x14ac:dyDescent="0.2">
      <c r="A114" s="159"/>
      <c r="I114" s="152" t="str">
        <f t="shared" ca="1" si="4"/>
        <v>----------------</v>
      </c>
      <c r="J114" s="299" t="str">
        <f t="shared" ca="1" si="5"/>
        <v>---------------</v>
      </c>
      <c r="K114" s="377" t="str">
        <f t="shared" ca="1" si="6"/>
        <v>x</v>
      </c>
      <c r="L114" s="153" t="str">
        <f>'Task PV @ PT'!A114</f>
        <v>Task Identifier</v>
      </c>
      <c r="M114" s="183" t="str">
        <f>'P - Calc'!D113</f>
        <v>x</v>
      </c>
      <c r="N114" s="183" t="str">
        <f ca="1">'P - Calc'!G113</f>
        <v>x</v>
      </c>
      <c r="O114" s="161">
        <f ca="1">'P - Calc'!Q113</f>
        <v>0</v>
      </c>
      <c r="P114" s="161">
        <f ca="1">'P - Calc'!R113</f>
        <v>0</v>
      </c>
      <c r="Q114" s="161">
        <f ca="1">'P - Calc'!S113</f>
        <v>0</v>
      </c>
      <c r="R114" s="161">
        <f ca="1">'P - Calc'!T113</f>
        <v>0</v>
      </c>
      <c r="S114" s="159"/>
    </row>
    <row r="115" spans="1:19" x14ac:dyDescent="0.2">
      <c r="A115" s="159"/>
      <c r="I115" s="152" t="str">
        <f t="shared" ca="1" si="4"/>
        <v>----------------</v>
      </c>
      <c r="J115" s="299" t="str">
        <f t="shared" ca="1" si="5"/>
        <v>---------------</v>
      </c>
      <c r="K115" s="377" t="str">
        <f t="shared" ca="1" si="6"/>
        <v>x</v>
      </c>
      <c r="L115" s="153" t="str">
        <f>'Task PV @ PT'!A115</f>
        <v>Task Identifier</v>
      </c>
      <c r="M115" s="183" t="str">
        <f>'P - Calc'!D114</f>
        <v>x</v>
      </c>
      <c r="N115" s="183" t="str">
        <f ca="1">'P - Calc'!G114</f>
        <v>x</v>
      </c>
      <c r="O115" s="161">
        <f ca="1">'P - Calc'!Q114</f>
        <v>0</v>
      </c>
      <c r="P115" s="161">
        <f ca="1">'P - Calc'!R114</f>
        <v>0</v>
      </c>
      <c r="Q115" s="161">
        <f ca="1">'P - Calc'!S114</f>
        <v>0</v>
      </c>
      <c r="R115" s="161">
        <f ca="1">'P - Calc'!T114</f>
        <v>0</v>
      </c>
      <c r="S115" s="159"/>
    </row>
    <row r="116" spans="1:19" x14ac:dyDescent="0.2">
      <c r="A116" s="159"/>
      <c r="I116" s="152" t="str">
        <f t="shared" ca="1" si="4"/>
        <v>----------------</v>
      </c>
      <c r="J116" s="299" t="str">
        <f t="shared" ca="1" si="5"/>
        <v>---------------</v>
      </c>
      <c r="K116" s="377" t="str">
        <f t="shared" ca="1" si="6"/>
        <v>x</v>
      </c>
      <c r="L116" s="153" t="str">
        <f>'Task PV @ PT'!A116</f>
        <v>Task Identifier</v>
      </c>
      <c r="M116" s="183" t="str">
        <f>'P - Calc'!D115</f>
        <v>x</v>
      </c>
      <c r="N116" s="183" t="str">
        <f ca="1">'P - Calc'!G115</f>
        <v>x</v>
      </c>
      <c r="O116" s="161">
        <f ca="1">'P - Calc'!Q115</f>
        <v>0</v>
      </c>
      <c r="P116" s="161">
        <f ca="1">'P - Calc'!R115</f>
        <v>0</v>
      </c>
      <c r="Q116" s="161">
        <f ca="1">'P - Calc'!S115</f>
        <v>0</v>
      </c>
      <c r="R116" s="161">
        <f ca="1">'P - Calc'!T115</f>
        <v>0</v>
      </c>
      <c r="S116" s="159"/>
    </row>
    <row r="117" spans="1:19" x14ac:dyDescent="0.2">
      <c r="A117" s="159"/>
      <c r="I117" s="152" t="str">
        <f t="shared" ca="1" si="4"/>
        <v>----------------</v>
      </c>
      <c r="J117" s="299" t="str">
        <f t="shared" ca="1" si="5"/>
        <v>---------------</v>
      </c>
      <c r="K117" s="377" t="str">
        <f t="shared" ca="1" si="6"/>
        <v>x</v>
      </c>
      <c r="L117" s="153" t="str">
        <f>'Task PV @ PT'!A117</f>
        <v>Task Identifier</v>
      </c>
      <c r="M117" s="183" t="str">
        <f>'P - Calc'!D116</f>
        <v>x</v>
      </c>
      <c r="N117" s="183" t="str">
        <f ca="1">'P - Calc'!G116</f>
        <v>x</v>
      </c>
      <c r="O117" s="161">
        <f ca="1">'P - Calc'!Q116</f>
        <v>0</v>
      </c>
      <c r="P117" s="161">
        <f ca="1">'P - Calc'!R116</f>
        <v>0</v>
      </c>
      <c r="Q117" s="161">
        <f ca="1">'P - Calc'!S116</f>
        <v>0</v>
      </c>
      <c r="R117" s="161">
        <f ca="1">'P - Calc'!T116</f>
        <v>0</v>
      </c>
      <c r="S117" s="159"/>
    </row>
    <row r="118" spans="1:19" x14ac:dyDescent="0.2">
      <c r="A118" s="159"/>
      <c r="I118" s="152" t="str">
        <f t="shared" ca="1" si="4"/>
        <v>----------------</v>
      </c>
      <c r="J118" s="299" t="str">
        <f t="shared" ca="1" si="5"/>
        <v>---------------</v>
      </c>
      <c r="K118" s="377" t="str">
        <f t="shared" ca="1" si="6"/>
        <v>x</v>
      </c>
      <c r="L118" s="153" t="str">
        <f>'Task PV @ PT'!A118</f>
        <v>Task Identifier</v>
      </c>
      <c r="M118" s="183" t="str">
        <f>'P - Calc'!D117</f>
        <v>x</v>
      </c>
      <c r="N118" s="183" t="str">
        <f ca="1">'P - Calc'!G117</f>
        <v>x</v>
      </c>
      <c r="O118" s="161">
        <f ca="1">'P - Calc'!Q117</f>
        <v>0</v>
      </c>
      <c r="P118" s="161">
        <f ca="1">'P - Calc'!R117</f>
        <v>0</v>
      </c>
      <c r="Q118" s="161">
        <f ca="1">'P - Calc'!S117</f>
        <v>0</v>
      </c>
      <c r="R118" s="161">
        <f ca="1">'P - Calc'!T117</f>
        <v>0</v>
      </c>
      <c r="S118" s="159"/>
    </row>
    <row r="119" spans="1:19" x14ac:dyDescent="0.2">
      <c r="A119" s="159"/>
      <c r="I119" s="152" t="str">
        <f t="shared" ca="1" si="4"/>
        <v>----------------</v>
      </c>
      <c r="J119" s="299" t="str">
        <f t="shared" ca="1" si="5"/>
        <v>---------------</v>
      </c>
      <c r="K119" s="377" t="str">
        <f t="shared" ca="1" si="6"/>
        <v>x</v>
      </c>
      <c r="L119" s="153" t="str">
        <f>'Task PV @ PT'!A119</f>
        <v>Task Identifier</v>
      </c>
      <c r="M119" s="183" t="str">
        <f>'P - Calc'!D118</f>
        <v>x</v>
      </c>
      <c r="N119" s="183" t="str">
        <f ca="1">'P - Calc'!G118</f>
        <v>x</v>
      </c>
      <c r="O119" s="161">
        <f ca="1">'P - Calc'!Q118</f>
        <v>0</v>
      </c>
      <c r="P119" s="161">
        <f ca="1">'P - Calc'!R118</f>
        <v>0</v>
      </c>
      <c r="Q119" s="161">
        <f ca="1">'P - Calc'!S118</f>
        <v>0</v>
      </c>
      <c r="R119" s="161">
        <f ca="1">'P - Calc'!T118</f>
        <v>0</v>
      </c>
      <c r="S119" s="159"/>
    </row>
    <row r="120" spans="1:19" x14ac:dyDescent="0.2">
      <c r="A120" s="159"/>
      <c r="I120" s="152" t="str">
        <f t="shared" ca="1" si="4"/>
        <v>----------------</v>
      </c>
      <c r="J120" s="299" t="str">
        <f t="shared" ca="1" si="5"/>
        <v>---------------</v>
      </c>
      <c r="K120" s="377" t="str">
        <f t="shared" ca="1" si="6"/>
        <v>x</v>
      </c>
      <c r="L120" s="153" t="str">
        <f>'Task PV @ PT'!A120</f>
        <v>Task Identifier</v>
      </c>
      <c r="M120" s="183" t="str">
        <f>'P - Calc'!D119</f>
        <v>x</v>
      </c>
      <c r="N120" s="183" t="str">
        <f ca="1">'P - Calc'!G119</f>
        <v>x</v>
      </c>
      <c r="O120" s="161">
        <f ca="1">'P - Calc'!Q119</f>
        <v>0</v>
      </c>
      <c r="P120" s="161">
        <f ca="1">'P - Calc'!R119</f>
        <v>0</v>
      </c>
      <c r="Q120" s="161">
        <f ca="1">'P - Calc'!S119</f>
        <v>0</v>
      </c>
      <c r="R120" s="161">
        <f ca="1">'P - Calc'!T119</f>
        <v>0</v>
      </c>
      <c r="S120" s="159"/>
    </row>
    <row r="121" spans="1:19" x14ac:dyDescent="0.2">
      <c r="A121" s="159"/>
      <c r="I121" s="152" t="str">
        <f t="shared" ca="1" si="4"/>
        <v>----------------</v>
      </c>
      <c r="J121" s="299" t="str">
        <f t="shared" ca="1" si="5"/>
        <v>---------------</v>
      </c>
      <c r="K121" s="377" t="str">
        <f t="shared" ca="1" si="6"/>
        <v>x</v>
      </c>
      <c r="L121" s="153" t="str">
        <f>'Task PV @ PT'!A121</f>
        <v>Task Identifier</v>
      </c>
      <c r="M121" s="183" t="str">
        <f>'P - Calc'!D120</f>
        <v>x</v>
      </c>
      <c r="N121" s="183" t="str">
        <f ca="1">'P - Calc'!G120</f>
        <v>x</v>
      </c>
      <c r="O121" s="161">
        <f ca="1">'P - Calc'!Q120</f>
        <v>0</v>
      </c>
      <c r="P121" s="161">
        <f ca="1">'P - Calc'!R120</f>
        <v>0</v>
      </c>
      <c r="Q121" s="161">
        <f ca="1">'P - Calc'!S120</f>
        <v>0</v>
      </c>
      <c r="R121" s="161">
        <f ca="1">'P - Calc'!T120</f>
        <v>0</v>
      </c>
      <c r="S121" s="159"/>
    </row>
    <row r="122" spans="1:19" x14ac:dyDescent="0.2">
      <c r="A122" s="159"/>
      <c r="I122" s="152" t="str">
        <f t="shared" ca="1" si="4"/>
        <v>----------------</v>
      </c>
      <c r="J122" s="299" t="str">
        <f t="shared" ca="1" si="5"/>
        <v>---------------</v>
      </c>
      <c r="K122" s="377" t="str">
        <f t="shared" ca="1" si="6"/>
        <v>x</v>
      </c>
      <c r="L122" s="153" t="str">
        <f>'Task PV @ PT'!A122</f>
        <v>Task Identifier</v>
      </c>
      <c r="M122" s="183" t="str">
        <f>'P - Calc'!D121</f>
        <v>x</v>
      </c>
      <c r="N122" s="183" t="str">
        <f ca="1">'P - Calc'!G121</f>
        <v>x</v>
      </c>
      <c r="O122" s="161">
        <f ca="1">'P - Calc'!Q121</f>
        <v>0</v>
      </c>
      <c r="P122" s="161">
        <f ca="1">'P - Calc'!R121</f>
        <v>0</v>
      </c>
      <c r="Q122" s="161">
        <f ca="1">'P - Calc'!S121</f>
        <v>0</v>
      </c>
      <c r="R122" s="161">
        <f ca="1">'P - Calc'!T121</f>
        <v>0</v>
      </c>
      <c r="S122" s="159"/>
    </row>
    <row r="123" spans="1:19" x14ac:dyDescent="0.2">
      <c r="A123" s="159"/>
      <c r="I123" s="152" t="str">
        <f t="shared" ca="1" si="4"/>
        <v>----------------</v>
      </c>
      <c r="J123" s="299" t="str">
        <f t="shared" ca="1" si="5"/>
        <v>---------------</v>
      </c>
      <c r="K123" s="377" t="str">
        <f t="shared" ca="1" si="6"/>
        <v>x</v>
      </c>
      <c r="L123" s="153" t="str">
        <f>'Task PV @ PT'!A123</f>
        <v>Task Identifier</v>
      </c>
      <c r="M123" s="183" t="str">
        <f>'P - Calc'!D122</f>
        <v>x</v>
      </c>
      <c r="N123" s="183" t="str">
        <f ca="1">'P - Calc'!G122</f>
        <v>x</v>
      </c>
      <c r="O123" s="161">
        <f ca="1">'P - Calc'!Q122</f>
        <v>0</v>
      </c>
      <c r="P123" s="161">
        <f ca="1">'P - Calc'!R122</f>
        <v>0</v>
      </c>
      <c r="Q123" s="161">
        <f ca="1">'P - Calc'!S122</f>
        <v>0</v>
      </c>
      <c r="R123" s="161">
        <f ca="1">'P - Calc'!T122</f>
        <v>0</v>
      </c>
      <c r="S123" s="159"/>
    </row>
    <row r="124" spans="1:19" x14ac:dyDescent="0.2">
      <c r="A124" s="159"/>
      <c r="I124" s="152" t="str">
        <f t="shared" ca="1" si="4"/>
        <v>----------------</v>
      </c>
      <c r="J124" s="299" t="str">
        <f t="shared" ca="1" si="5"/>
        <v>---------------</v>
      </c>
      <c r="K124" s="377" t="str">
        <f t="shared" ca="1" si="6"/>
        <v>x</v>
      </c>
      <c r="L124" s="153" t="str">
        <f>'Task PV @ PT'!A124</f>
        <v>Task Identifier</v>
      </c>
      <c r="M124" s="183" t="str">
        <f>'P - Calc'!D123</f>
        <v>x</v>
      </c>
      <c r="N124" s="183" t="str">
        <f ca="1">'P - Calc'!G123</f>
        <v>x</v>
      </c>
      <c r="O124" s="161">
        <f ca="1">'P - Calc'!Q123</f>
        <v>0</v>
      </c>
      <c r="P124" s="161">
        <f ca="1">'P - Calc'!R123</f>
        <v>0</v>
      </c>
      <c r="Q124" s="161">
        <f ca="1">'P - Calc'!S123</f>
        <v>0</v>
      </c>
      <c r="R124" s="161">
        <f ca="1">'P - Calc'!T123</f>
        <v>0</v>
      </c>
      <c r="S124" s="159"/>
    </row>
    <row r="125" spans="1:19" x14ac:dyDescent="0.2">
      <c r="A125" s="159"/>
      <c r="I125" s="152" t="str">
        <f t="shared" ca="1" si="4"/>
        <v>----------------</v>
      </c>
      <c r="J125" s="299" t="str">
        <f t="shared" ca="1" si="5"/>
        <v>---------------</v>
      </c>
      <c r="K125" s="377" t="str">
        <f t="shared" ca="1" si="6"/>
        <v>x</v>
      </c>
      <c r="L125" s="153" t="str">
        <f>'Task PV @ PT'!A125</f>
        <v>Task Identifier</v>
      </c>
      <c r="M125" s="183" t="str">
        <f>'P - Calc'!D124</f>
        <v>x</v>
      </c>
      <c r="N125" s="183" t="str">
        <f ca="1">'P - Calc'!G124</f>
        <v>x</v>
      </c>
      <c r="O125" s="161">
        <f ca="1">'P - Calc'!Q124</f>
        <v>0</v>
      </c>
      <c r="P125" s="161">
        <f ca="1">'P - Calc'!R124</f>
        <v>0</v>
      </c>
      <c r="Q125" s="161">
        <f ca="1">'P - Calc'!S124</f>
        <v>0</v>
      </c>
      <c r="R125" s="161">
        <f ca="1">'P - Calc'!T124</f>
        <v>0</v>
      </c>
      <c r="S125" s="159"/>
    </row>
    <row r="126" spans="1:19" x14ac:dyDescent="0.2">
      <c r="A126" s="159"/>
      <c r="I126" s="152" t="str">
        <f t="shared" ca="1" si="4"/>
        <v>----------------</v>
      </c>
      <c r="J126" s="299" t="str">
        <f t="shared" ca="1" si="5"/>
        <v>---------------</v>
      </c>
      <c r="K126" s="377" t="str">
        <f t="shared" ca="1" si="6"/>
        <v>x</v>
      </c>
      <c r="L126" s="153" t="str">
        <f>'Task PV @ PT'!A126</f>
        <v>Task Identifier</v>
      </c>
      <c r="M126" s="183" t="str">
        <f>'P - Calc'!D125</f>
        <v>x</v>
      </c>
      <c r="N126" s="183" t="str">
        <f ca="1">'P - Calc'!G125</f>
        <v>x</v>
      </c>
      <c r="O126" s="161">
        <f ca="1">'P - Calc'!Q125</f>
        <v>0</v>
      </c>
      <c r="P126" s="161">
        <f ca="1">'P - Calc'!R125</f>
        <v>0</v>
      </c>
      <c r="Q126" s="161">
        <f ca="1">'P - Calc'!S125</f>
        <v>0</v>
      </c>
      <c r="R126" s="161">
        <f ca="1">'P - Calc'!T125</f>
        <v>0</v>
      </c>
      <c r="S126" s="159"/>
    </row>
    <row r="127" spans="1:19" x14ac:dyDescent="0.2">
      <c r="A127" s="159"/>
      <c r="I127" s="152" t="str">
        <f t="shared" ca="1" si="4"/>
        <v>----------------</v>
      </c>
      <c r="J127" s="299" t="str">
        <f t="shared" ca="1" si="5"/>
        <v>---------------</v>
      </c>
      <c r="K127" s="377" t="str">
        <f t="shared" ca="1" si="6"/>
        <v>x</v>
      </c>
      <c r="L127" s="153" t="str">
        <f>'Task PV @ PT'!A127</f>
        <v>Task Identifier</v>
      </c>
      <c r="M127" s="183" t="str">
        <f>'P - Calc'!D126</f>
        <v>x</v>
      </c>
      <c r="N127" s="183" t="str">
        <f ca="1">'P - Calc'!G126</f>
        <v>x</v>
      </c>
      <c r="O127" s="161">
        <f ca="1">'P - Calc'!Q126</f>
        <v>0</v>
      </c>
      <c r="P127" s="161">
        <f ca="1">'P - Calc'!R126</f>
        <v>0</v>
      </c>
      <c r="Q127" s="161">
        <f ca="1">'P - Calc'!S126</f>
        <v>0</v>
      </c>
      <c r="R127" s="161">
        <f ca="1">'P - Calc'!T126</f>
        <v>0</v>
      </c>
      <c r="S127" s="159"/>
    </row>
    <row r="128" spans="1:19" x14ac:dyDescent="0.2">
      <c r="A128" s="159"/>
      <c r="I128" s="152" t="str">
        <f t="shared" ca="1" si="4"/>
        <v>----------------</v>
      </c>
      <c r="J128" s="299" t="str">
        <f t="shared" ca="1" si="5"/>
        <v>---------------</v>
      </c>
      <c r="K128" s="377" t="str">
        <f t="shared" ca="1" si="6"/>
        <v>x</v>
      </c>
      <c r="L128" s="153" t="str">
        <f>'Task PV @ PT'!A128</f>
        <v>Task Identifier</v>
      </c>
      <c r="M128" s="183" t="str">
        <f>'P - Calc'!D127</f>
        <v>x</v>
      </c>
      <c r="N128" s="183" t="str">
        <f ca="1">'P - Calc'!G127</f>
        <v>x</v>
      </c>
      <c r="O128" s="161">
        <f ca="1">'P - Calc'!Q127</f>
        <v>0</v>
      </c>
      <c r="P128" s="161">
        <f ca="1">'P - Calc'!R127</f>
        <v>0</v>
      </c>
      <c r="Q128" s="161">
        <f ca="1">'P - Calc'!S127</f>
        <v>0</v>
      </c>
      <c r="R128" s="161">
        <f ca="1">'P - Calc'!T127</f>
        <v>0</v>
      </c>
      <c r="S128" s="159"/>
    </row>
    <row r="129" spans="1:19" x14ac:dyDescent="0.2">
      <c r="A129" s="159"/>
      <c r="I129" s="152" t="str">
        <f t="shared" ca="1" si="4"/>
        <v>----------------</v>
      </c>
      <c r="J129" s="299" t="str">
        <f t="shared" ca="1" si="5"/>
        <v>---------------</v>
      </c>
      <c r="K129" s="377" t="str">
        <f t="shared" ca="1" si="6"/>
        <v>x</v>
      </c>
      <c r="L129" s="153" t="str">
        <f>'Task PV @ PT'!A129</f>
        <v>Task Identifier</v>
      </c>
      <c r="M129" s="183" t="str">
        <f>'P - Calc'!D128</f>
        <v>x</v>
      </c>
      <c r="N129" s="183" t="str">
        <f ca="1">'P - Calc'!G128</f>
        <v>x</v>
      </c>
      <c r="O129" s="161">
        <f ca="1">'P - Calc'!Q128</f>
        <v>0</v>
      </c>
      <c r="P129" s="161">
        <f ca="1">'P - Calc'!R128</f>
        <v>0</v>
      </c>
      <c r="Q129" s="161">
        <f ca="1">'P - Calc'!S128</f>
        <v>0</v>
      </c>
      <c r="R129" s="161">
        <f ca="1">'P - Calc'!T128</f>
        <v>0</v>
      </c>
      <c r="S129" s="159"/>
    </row>
    <row r="130" spans="1:19" x14ac:dyDescent="0.2">
      <c r="A130" s="159"/>
      <c r="I130" s="152" t="str">
        <f t="shared" ca="1" si="4"/>
        <v>----------------</v>
      </c>
      <c r="J130" s="299" t="str">
        <f t="shared" ca="1" si="5"/>
        <v>---------------</v>
      </c>
      <c r="K130" s="377" t="str">
        <f t="shared" ca="1" si="6"/>
        <v>x</v>
      </c>
      <c r="L130" s="153" t="str">
        <f>'Task PV @ PT'!A130</f>
        <v>Task Identifier</v>
      </c>
      <c r="M130" s="183" t="str">
        <f>'P - Calc'!D129</f>
        <v>x</v>
      </c>
      <c r="N130" s="183" t="str">
        <f ca="1">'P - Calc'!G129</f>
        <v>x</v>
      </c>
      <c r="O130" s="161">
        <f ca="1">'P - Calc'!Q129</f>
        <v>0</v>
      </c>
      <c r="P130" s="161">
        <f ca="1">'P - Calc'!R129</f>
        <v>0</v>
      </c>
      <c r="Q130" s="161">
        <f ca="1">'P - Calc'!S129</f>
        <v>0</v>
      </c>
      <c r="R130" s="161">
        <f ca="1">'P - Calc'!T129</f>
        <v>0</v>
      </c>
      <c r="S130" s="159"/>
    </row>
    <row r="131" spans="1:19" x14ac:dyDescent="0.2">
      <c r="A131" s="159"/>
      <c r="I131" s="152" t="str">
        <f t="shared" ca="1" si="4"/>
        <v>----------------</v>
      </c>
      <c r="J131" s="299" t="str">
        <f t="shared" ca="1" si="5"/>
        <v>---------------</v>
      </c>
      <c r="K131" s="377" t="str">
        <f t="shared" ca="1" si="6"/>
        <v>x</v>
      </c>
      <c r="L131" s="153" t="str">
        <f>'Task PV @ PT'!A131</f>
        <v>Task Identifier</v>
      </c>
      <c r="M131" s="183" t="str">
        <f>'P - Calc'!D130</f>
        <v>x</v>
      </c>
      <c r="N131" s="183" t="str">
        <f ca="1">'P - Calc'!G130</f>
        <v>x</v>
      </c>
      <c r="O131" s="161">
        <f ca="1">'P - Calc'!Q130</f>
        <v>0</v>
      </c>
      <c r="P131" s="161">
        <f ca="1">'P - Calc'!R130</f>
        <v>0</v>
      </c>
      <c r="Q131" s="161">
        <f ca="1">'P - Calc'!S130</f>
        <v>0</v>
      </c>
      <c r="R131" s="161">
        <f ca="1">'P - Calc'!T130</f>
        <v>0</v>
      </c>
      <c r="S131" s="159"/>
    </row>
    <row r="132" spans="1:19" x14ac:dyDescent="0.2">
      <c r="A132" s="159"/>
      <c r="I132" s="152" t="str">
        <f t="shared" ca="1" si="4"/>
        <v>----------------</v>
      </c>
      <c r="J132" s="299" t="str">
        <f t="shared" ca="1" si="5"/>
        <v>---------------</v>
      </c>
      <c r="K132" s="377" t="str">
        <f t="shared" ca="1" si="6"/>
        <v>x</v>
      </c>
      <c r="L132" s="153" t="str">
        <f>'Task PV @ PT'!A132</f>
        <v>Task Identifier</v>
      </c>
      <c r="M132" s="183" t="str">
        <f>'P - Calc'!D131</f>
        <v>x</v>
      </c>
      <c r="N132" s="183" t="str">
        <f ca="1">'P - Calc'!G131</f>
        <v>x</v>
      </c>
      <c r="O132" s="161">
        <f ca="1">'P - Calc'!Q131</f>
        <v>0</v>
      </c>
      <c r="P132" s="161">
        <f ca="1">'P - Calc'!R131</f>
        <v>0</v>
      </c>
      <c r="Q132" s="161">
        <f ca="1">'P - Calc'!S131</f>
        <v>0</v>
      </c>
      <c r="R132" s="161">
        <f ca="1">'P - Calc'!T131</f>
        <v>0</v>
      </c>
      <c r="S132" s="159"/>
    </row>
    <row r="133" spans="1:19" x14ac:dyDescent="0.2">
      <c r="A133" s="159"/>
      <c r="I133" s="152" t="str">
        <f t="shared" ca="1" si="4"/>
        <v>----------------</v>
      </c>
      <c r="J133" s="299" t="str">
        <f t="shared" ca="1" si="5"/>
        <v>---------------</v>
      </c>
      <c r="K133" s="377" t="str">
        <f t="shared" ca="1" si="6"/>
        <v>x</v>
      </c>
      <c r="L133" s="153" t="str">
        <f>'Task PV @ PT'!A133</f>
        <v>Task Identifier</v>
      </c>
      <c r="M133" s="183" t="str">
        <f>'P - Calc'!D132</f>
        <v>x</v>
      </c>
      <c r="N133" s="183" t="str">
        <f ca="1">'P - Calc'!G132</f>
        <v>x</v>
      </c>
      <c r="O133" s="161">
        <f ca="1">'P - Calc'!Q132</f>
        <v>0</v>
      </c>
      <c r="P133" s="161">
        <f ca="1">'P - Calc'!R132</f>
        <v>0</v>
      </c>
      <c r="Q133" s="161">
        <f ca="1">'P - Calc'!S132</f>
        <v>0</v>
      </c>
      <c r="R133" s="161">
        <f ca="1">'P - Calc'!T132</f>
        <v>0</v>
      </c>
      <c r="S133" s="159"/>
    </row>
    <row r="134" spans="1:19" x14ac:dyDescent="0.2">
      <c r="A134" s="159"/>
      <c r="I134" s="152" t="str">
        <f t="shared" ref="I134:I197" ca="1" si="7">IF(OR(O134 &gt;0, Q134&gt;0),"Future Rework",IF(OR(P134 &gt;0, R134&gt;0), "Constraint or Impediment", "----------------"))</f>
        <v>----------------</v>
      </c>
      <c r="J134" s="299" t="str">
        <f t="shared" ca="1" si="5"/>
        <v>---------------</v>
      </c>
      <c r="K134" s="377" t="str">
        <f t="shared" ca="1" si="6"/>
        <v>x</v>
      </c>
      <c r="L134" s="153" t="str">
        <f>'Task PV @ PT'!A134</f>
        <v>Task Identifier</v>
      </c>
      <c r="M134" s="183" t="str">
        <f>'P - Calc'!D133</f>
        <v>x</v>
      </c>
      <c r="N134" s="183" t="str">
        <f ca="1">'P - Calc'!G133</f>
        <v>x</v>
      </c>
      <c r="O134" s="161">
        <f ca="1">'P - Calc'!Q133</f>
        <v>0</v>
      </c>
      <c r="P134" s="161">
        <f ca="1">'P - Calc'!R133</f>
        <v>0</v>
      </c>
      <c r="Q134" s="161">
        <f ca="1">'P - Calc'!S133</f>
        <v>0</v>
      </c>
      <c r="R134" s="161">
        <f ca="1">'P - Calc'!T133</f>
        <v>0</v>
      </c>
      <c r="S134" s="159"/>
    </row>
    <row r="135" spans="1:19" x14ac:dyDescent="0.2">
      <c r="A135" s="159"/>
      <c r="I135" s="152" t="str">
        <f t="shared" ca="1" si="7"/>
        <v>----------------</v>
      </c>
      <c r="J135" s="299" t="str">
        <f t="shared" ca="1" si="5"/>
        <v>---------------</v>
      </c>
      <c r="K135" s="377" t="str">
        <f t="shared" ca="1" si="6"/>
        <v>x</v>
      </c>
      <c r="L135" s="153" t="str">
        <f>'Task PV @ PT'!A135</f>
        <v>Task Identifier</v>
      </c>
      <c r="M135" s="183" t="str">
        <f>'P - Calc'!D134</f>
        <v>x</v>
      </c>
      <c r="N135" s="183" t="str">
        <f ca="1">'P - Calc'!G134</f>
        <v>x</v>
      </c>
      <c r="O135" s="161">
        <f ca="1">'P - Calc'!Q134</f>
        <v>0</v>
      </c>
      <c r="P135" s="161">
        <f ca="1">'P - Calc'!R134</f>
        <v>0</v>
      </c>
      <c r="Q135" s="161">
        <f ca="1">'P - Calc'!S134</f>
        <v>0</v>
      </c>
      <c r="R135" s="161">
        <f ca="1">'P - Calc'!T134</f>
        <v>0</v>
      </c>
      <c r="S135" s="159"/>
    </row>
    <row r="136" spans="1:19" x14ac:dyDescent="0.2">
      <c r="A136" s="159"/>
      <c r="I136" s="152" t="str">
        <f t="shared" ca="1" si="7"/>
        <v>----------------</v>
      </c>
      <c r="J136" s="299" t="str">
        <f t="shared" ca="1" si="5"/>
        <v>---------------</v>
      </c>
      <c r="K136" s="377" t="str">
        <f t="shared" ca="1" si="6"/>
        <v>x</v>
      </c>
      <c r="L136" s="153" t="str">
        <f>'Task PV @ PT'!A136</f>
        <v>Task Identifier</v>
      </c>
      <c r="M136" s="183" t="str">
        <f>'P - Calc'!D135</f>
        <v>x</v>
      </c>
      <c r="N136" s="183" t="str">
        <f ca="1">'P - Calc'!G135</f>
        <v>x</v>
      </c>
      <c r="O136" s="161">
        <f ca="1">'P - Calc'!Q135</f>
        <v>0</v>
      </c>
      <c r="P136" s="161">
        <f ca="1">'P - Calc'!R135</f>
        <v>0</v>
      </c>
      <c r="Q136" s="161">
        <f ca="1">'P - Calc'!S135</f>
        <v>0</v>
      </c>
      <c r="R136" s="161">
        <f ca="1">'P - Calc'!T135</f>
        <v>0</v>
      </c>
      <c r="S136" s="159"/>
    </row>
    <row r="137" spans="1:19" x14ac:dyDescent="0.2">
      <c r="A137" s="159"/>
      <c r="I137" s="152" t="str">
        <f t="shared" ca="1" si="7"/>
        <v>----------------</v>
      </c>
      <c r="J137" s="299" t="str">
        <f t="shared" ca="1" si="5"/>
        <v>---------------</v>
      </c>
      <c r="K137" s="377" t="str">
        <f t="shared" ca="1" si="6"/>
        <v>x</v>
      </c>
      <c r="L137" s="153" t="str">
        <f>'Task PV @ PT'!A137</f>
        <v>Task Identifier</v>
      </c>
      <c r="M137" s="183" t="str">
        <f>'P - Calc'!D136</f>
        <v>x</v>
      </c>
      <c r="N137" s="183" t="str">
        <f ca="1">'P - Calc'!G136</f>
        <v>x</v>
      </c>
      <c r="O137" s="161">
        <f ca="1">'P - Calc'!Q136</f>
        <v>0</v>
      </c>
      <c r="P137" s="161">
        <f ca="1">'P - Calc'!R136</f>
        <v>0</v>
      </c>
      <c r="Q137" s="161">
        <f ca="1">'P - Calc'!S136</f>
        <v>0</v>
      </c>
      <c r="R137" s="161">
        <f ca="1">'P - Calc'!T136</f>
        <v>0</v>
      </c>
      <c r="S137" s="159"/>
    </row>
    <row r="138" spans="1:19" x14ac:dyDescent="0.2">
      <c r="A138" s="159"/>
      <c r="I138" s="152" t="str">
        <f t="shared" ca="1" si="7"/>
        <v>----------------</v>
      </c>
      <c r="J138" s="299" t="str">
        <f t="shared" ref="J138:J199" ca="1" si="8">IF(I138 = "Future Rework",O138 + Q138,IF(I138 = "Constraint or Impediment", -(P138 + R138), "---------------"))</f>
        <v>---------------</v>
      </c>
      <c r="K138" s="377" t="str">
        <f t="shared" ca="1" si="6"/>
        <v>x</v>
      </c>
      <c r="L138" s="153" t="str">
        <f>'Task PV @ PT'!A138</f>
        <v>Task Identifier</v>
      </c>
      <c r="M138" s="183" t="str">
        <f>'P - Calc'!D137</f>
        <v>x</v>
      </c>
      <c r="N138" s="183" t="str">
        <f ca="1">'P - Calc'!G137</f>
        <v>x</v>
      </c>
      <c r="O138" s="161">
        <f ca="1">'P - Calc'!Q137</f>
        <v>0</v>
      </c>
      <c r="P138" s="161">
        <f ca="1">'P - Calc'!R137</f>
        <v>0</v>
      </c>
      <c r="Q138" s="161">
        <f ca="1">'P - Calc'!S137</f>
        <v>0</v>
      </c>
      <c r="R138" s="161">
        <f ca="1">'P - Calc'!T137</f>
        <v>0</v>
      </c>
      <c r="S138" s="159"/>
    </row>
    <row r="139" spans="1:19" x14ac:dyDescent="0.2">
      <c r="A139" s="159"/>
      <c r="I139" s="152" t="str">
        <f t="shared" ca="1" si="7"/>
        <v>----------------</v>
      </c>
      <c r="J139" s="299" t="str">
        <f t="shared" ca="1" si="8"/>
        <v>---------------</v>
      </c>
      <c r="K139" s="377" t="str">
        <f t="shared" ca="1" si="6"/>
        <v>x</v>
      </c>
      <c r="L139" s="153" t="str">
        <f>'Task PV @ PT'!A139</f>
        <v>Task Identifier</v>
      </c>
      <c r="M139" s="183" t="str">
        <f>'P - Calc'!D138</f>
        <v>x</v>
      </c>
      <c r="N139" s="183" t="str">
        <f ca="1">'P - Calc'!G138</f>
        <v>x</v>
      </c>
      <c r="O139" s="161">
        <f ca="1">'P - Calc'!Q138</f>
        <v>0</v>
      </c>
      <c r="P139" s="161">
        <f ca="1">'P - Calc'!R138</f>
        <v>0</v>
      </c>
      <c r="Q139" s="161">
        <f ca="1">'P - Calc'!S138</f>
        <v>0</v>
      </c>
      <c r="R139" s="161">
        <f ca="1">'P - Calc'!T138</f>
        <v>0</v>
      </c>
      <c r="S139" s="159"/>
    </row>
    <row r="140" spans="1:19" x14ac:dyDescent="0.2">
      <c r="A140" s="159"/>
      <c r="I140" s="152" t="str">
        <f t="shared" ca="1" si="7"/>
        <v>----------------</v>
      </c>
      <c r="J140" s="299" t="str">
        <f t="shared" ca="1" si="8"/>
        <v>---------------</v>
      </c>
      <c r="K140" s="377" t="str">
        <f t="shared" ca="1" si="6"/>
        <v>x</v>
      </c>
      <c r="L140" s="153" t="str">
        <f>'Task PV @ PT'!A140</f>
        <v>Task Identifier</v>
      </c>
      <c r="M140" s="183" t="str">
        <f>'P - Calc'!D139</f>
        <v>x</v>
      </c>
      <c r="N140" s="183" t="str">
        <f ca="1">'P - Calc'!G139</f>
        <v>x</v>
      </c>
      <c r="O140" s="161">
        <f ca="1">'P - Calc'!Q139</f>
        <v>0</v>
      </c>
      <c r="P140" s="161">
        <f ca="1">'P - Calc'!R139</f>
        <v>0</v>
      </c>
      <c r="Q140" s="161">
        <f ca="1">'P - Calc'!S139</f>
        <v>0</v>
      </c>
      <c r="R140" s="161">
        <f ca="1">'P - Calc'!T139</f>
        <v>0</v>
      </c>
      <c r="S140" s="159"/>
    </row>
    <row r="141" spans="1:19" x14ac:dyDescent="0.2">
      <c r="A141" s="159"/>
      <c r="I141" s="152" t="str">
        <f t="shared" ca="1" si="7"/>
        <v>----------------</v>
      </c>
      <c r="J141" s="299" t="str">
        <f t="shared" ca="1" si="8"/>
        <v>---------------</v>
      </c>
      <c r="K141" s="377" t="str">
        <f t="shared" ca="1" si="6"/>
        <v>x</v>
      </c>
      <c r="L141" s="153" t="str">
        <f>'Task PV @ PT'!A141</f>
        <v>Task Identifier</v>
      </c>
      <c r="M141" s="183" t="str">
        <f>'P - Calc'!D140</f>
        <v>x</v>
      </c>
      <c r="N141" s="183" t="str">
        <f ca="1">'P - Calc'!G140</f>
        <v>x</v>
      </c>
      <c r="O141" s="161">
        <f ca="1">'P - Calc'!Q140</f>
        <v>0</v>
      </c>
      <c r="P141" s="161">
        <f ca="1">'P - Calc'!R140</f>
        <v>0</v>
      </c>
      <c r="Q141" s="161">
        <f ca="1">'P - Calc'!S140</f>
        <v>0</v>
      </c>
      <c r="R141" s="161">
        <f ca="1">'P - Calc'!T140</f>
        <v>0</v>
      </c>
      <c r="S141" s="159"/>
    </row>
    <row r="142" spans="1:19" x14ac:dyDescent="0.2">
      <c r="A142" s="159"/>
      <c r="I142" s="152" t="str">
        <f t="shared" ca="1" si="7"/>
        <v>----------------</v>
      </c>
      <c r="J142" s="299" t="str">
        <f t="shared" ca="1" si="8"/>
        <v>---------------</v>
      </c>
      <c r="K142" s="377" t="str">
        <f t="shared" ca="1" si="6"/>
        <v>x</v>
      </c>
      <c r="L142" s="153" t="str">
        <f>'Task PV @ PT'!A142</f>
        <v>Task Identifier</v>
      </c>
      <c r="M142" s="183" t="str">
        <f>'P - Calc'!D141</f>
        <v>x</v>
      </c>
      <c r="N142" s="183" t="str">
        <f ca="1">'P - Calc'!G141</f>
        <v>x</v>
      </c>
      <c r="O142" s="161">
        <f ca="1">'P - Calc'!Q141</f>
        <v>0</v>
      </c>
      <c r="P142" s="161">
        <f ca="1">'P - Calc'!R141</f>
        <v>0</v>
      </c>
      <c r="Q142" s="161">
        <f ca="1">'P - Calc'!S141</f>
        <v>0</v>
      </c>
      <c r="R142" s="161">
        <f ca="1">'P - Calc'!T141</f>
        <v>0</v>
      </c>
      <c r="S142" s="159"/>
    </row>
    <row r="143" spans="1:19" x14ac:dyDescent="0.2">
      <c r="A143" s="159"/>
      <c r="I143" s="152" t="str">
        <f t="shared" ca="1" si="7"/>
        <v>----------------</v>
      </c>
      <c r="J143" s="299" t="str">
        <f t="shared" ca="1" si="8"/>
        <v>---------------</v>
      </c>
      <c r="K143" s="377" t="str">
        <f t="shared" ca="1" si="6"/>
        <v>x</v>
      </c>
      <c r="L143" s="153" t="str">
        <f>'Task PV @ PT'!A143</f>
        <v>Task Identifier</v>
      </c>
      <c r="M143" s="183" t="str">
        <f>'P - Calc'!D142</f>
        <v>x</v>
      </c>
      <c r="N143" s="183" t="str">
        <f ca="1">'P - Calc'!G142</f>
        <v>x</v>
      </c>
      <c r="O143" s="161">
        <f ca="1">'P - Calc'!Q142</f>
        <v>0</v>
      </c>
      <c r="P143" s="161">
        <f ca="1">'P - Calc'!R142</f>
        <v>0</v>
      </c>
      <c r="Q143" s="161">
        <f ca="1">'P - Calc'!S142</f>
        <v>0</v>
      </c>
      <c r="R143" s="161">
        <f ca="1">'P - Calc'!T142</f>
        <v>0</v>
      </c>
      <c r="S143" s="159"/>
    </row>
    <row r="144" spans="1:19" x14ac:dyDescent="0.2">
      <c r="A144" s="159"/>
      <c r="I144" s="152" t="str">
        <f t="shared" ca="1" si="7"/>
        <v>----------------</v>
      </c>
      <c r="J144" s="299" t="str">
        <f t="shared" ca="1" si="8"/>
        <v>---------------</v>
      </c>
      <c r="K144" s="377" t="str">
        <f t="shared" ref="K144:K199" ca="1" si="9" xml:space="preserve"> IF(ISNUMBER(N144), M144 - N144, "x")</f>
        <v>x</v>
      </c>
      <c r="L144" s="153" t="str">
        <f>'Task PV @ PT'!A144</f>
        <v>Task Identifier</v>
      </c>
      <c r="M144" s="183" t="str">
        <f>'P - Calc'!D143</f>
        <v>x</v>
      </c>
      <c r="N144" s="183" t="str">
        <f ca="1">'P - Calc'!G143</f>
        <v>x</v>
      </c>
      <c r="O144" s="161">
        <f ca="1">'P - Calc'!Q143</f>
        <v>0</v>
      </c>
      <c r="P144" s="161">
        <f ca="1">'P - Calc'!R143</f>
        <v>0</v>
      </c>
      <c r="Q144" s="161">
        <f ca="1">'P - Calc'!S143</f>
        <v>0</v>
      </c>
      <c r="R144" s="161">
        <f ca="1">'P - Calc'!T143</f>
        <v>0</v>
      </c>
      <c r="S144" s="159"/>
    </row>
    <row r="145" spans="1:19" x14ac:dyDescent="0.2">
      <c r="A145" s="159"/>
      <c r="I145" s="152" t="str">
        <f t="shared" ca="1" si="7"/>
        <v>----------------</v>
      </c>
      <c r="J145" s="299" t="str">
        <f t="shared" ca="1" si="8"/>
        <v>---------------</v>
      </c>
      <c r="K145" s="377" t="str">
        <f t="shared" ca="1" si="9"/>
        <v>x</v>
      </c>
      <c r="L145" s="153" t="str">
        <f>'Task PV @ PT'!A145</f>
        <v>Task Identifier</v>
      </c>
      <c r="M145" s="183" t="str">
        <f>'P - Calc'!D144</f>
        <v>x</v>
      </c>
      <c r="N145" s="183" t="str">
        <f ca="1">'P - Calc'!G144</f>
        <v>x</v>
      </c>
      <c r="O145" s="161">
        <f ca="1">'P - Calc'!Q144</f>
        <v>0</v>
      </c>
      <c r="P145" s="161">
        <f ca="1">'P - Calc'!R144</f>
        <v>0</v>
      </c>
      <c r="Q145" s="161">
        <f ca="1">'P - Calc'!S144</f>
        <v>0</v>
      </c>
      <c r="R145" s="161">
        <f ca="1">'P - Calc'!T144</f>
        <v>0</v>
      </c>
      <c r="S145" s="159"/>
    </row>
    <row r="146" spans="1:19" x14ac:dyDescent="0.2">
      <c r="A146" s="159"/>
      <c r="I146" s="152" t="str">
        <f t="shared" ca="1" si="7"/>
        <v>----------------</v>
      </c>
      <c r="J146" s="299" t="str">
        <f t="shared" ca="1" si="8"/>
        <v>---------------</v>
      </c>
      <c r="K146" s="377" t="str">
        <f t="shared" ca="1" si="9"/>
        <v>x</v>
      </c>
      <c r="L146" s="153" t="str">
        <f>'Task PV @ PT'!A146</f>
        <v>Task Identifier</v>
      </c>
      <c r="M146" s="183" t="str">
        <f>'P - Calc'!D145</f>
        <v>x</v>
      </c>
      <c r="N146" s="183" t="str">
        <f ca="1">'P - Calc'!G145</f>
        <v>x</v>
      </c>
      <c r="O146" s="161">
        <f ca="1">'P - Calc'!Q145</f>
        <v>0</v>
      </c>
      <c r="P146" s="161">
        <f ca="1">'P - Calc'!R145</f>
        <v>0</v>
      </c>
      <c r="Q146" s="161">
        <f ca="1">'P - Calc'!S145</f>
        <v>0</v>
      </c>
      <c r="R146" s="161">
        <f ca="1">'P - Calc'!T145</f>
        <v>0</v>
      </c>
      <c r="S146" s="159"/>
    </row>
    <row r="147" spans="1:19" x14ac:dyDescent="0.2">
      <c r="A147" s="159"/>
      <c r="I147" s="152" t="str">
        <f t="shared" ca="1" si="7"/>
        <v>----------------</v>
      </c>
      <c r="J147" s="299" t="str">
        <f t="shared" ca="1" si="8"/>
        <v>---------------</v>
      </c>
      <c r="K147" s="377" t="str">
        <f t="shared" ca="1" si="9"/>
        <v>x</v>
      </c>
      <c r="L147" s="153" t="str">
        <f>'Task PV @ PT'!A147</f>
        <v>Task Identifier</v>
      </c>
      <c r="M147" s="183" t="str">
        <f>'P - Calc'!D146</f>
        <v>x</v>
      </c>
      <c r="N147" s="183" t="str">
        <f ca="1">'P - Calc'!G146</f>
        <v>x</v>
      </c>
      <c r="O147" s="161">
        <f ca="1">'P - Calc'!Q146</f>
        <v>0</v>
      </c>
      <c r="P147" s="161">
        <f ca="1">'P - Calc'!R146</f>
        <v>0</v>
      </c>
      <c r="Q147" s="161">
        <f ca="1">'P - Calc'!S146</f>
        <v>0</v>
      </c>
      <c r="R147" s="161">
        <f ca="1">'P - Calc'!T146</f>
        <v>0</v>
      </c>
      <c r="S147" s="159"/>
    </row>
    <row r="148" spans="1:19" x14ac:dyDescent="0.2">
      <c r="A148" s="159"/>
      <c r="I148" s="152" t="str">
        <f t="shared" ca="1" si="7"/>
        <v>----------------</v>
      </c>
      <c r="J148" s="299" t="str">
        <f t="shared" ca="1" si="8"/>
        <v>---------------</v>
      </c>
      <c r="K148" s="377" t="str">
        <f t="shared" ca="1" si="9"/>
        <v>x</v>
      </c>
      <c r="L148" s="153" t="str">
        <f>'Task PV @ PT'!A148</f>
        <v>Task Identifier</v>
      </c>
      <c r="M148" s="183" t="str">
        <f>'P - Calc'!D147</f>
        <v>x</v>
      </c>
      <c r="N148" s="183" t="str">
        <f ca="1">'P - Calc'!G147</f>
        <v>x</v>
      </c>
      <c r="O148" s="161">
        <f ca="1">'P - Calc'!Q147</f>
        <v>0</v>
      </c>
      <c r="P148" s="161">
        <f ca="1">'P - Calc'!R147</f>
        <v>0</v>
      </c>
      <c r="Q148" s="161">
        <f ca="1">'P - Calc'!S147</f>
        <v>0</v>
      </c>
      <c r="R148" s="161">
        <f ca="1">'P - Calc'!T147</f>
        <v>0</v>
      </c>
      <c r="S148" s="159"/>
    </row>
    <row r="149" spans="1:19" x14ac:dyDescent="0.2">
      <c r="A149" s="159"/>
      <c r="I149" s="152" t="str">
        <f t="shared" ca="1" si="7"/>
        <v>----------------</v>
      </c>
      <c r="J149" s="299" t="str">
        <f t="shared" ca="1" si="8"/>
        <v>---------------</v>
      </c>
      <c r="K149" s="377" t="str">
        <f t="shared" ca="1" si="9"/>
        <v>x</v>
      </c>
      <c r="L149" s="153" t="str">
        <f>'Task PV @ PT'!A149</f>
        <v>Task Identifier</v>
      </c>
      <c r="M149" s="183" t="str">
        <f>'P - Calc'!D148</f>
        <v>x</v>
      </c>
      <c r="N149" s="183" t="str">
        <f ca="1">'P - Calc'!G148</f>
        <v>x</v>
      </c>
      <c r="O149" s="161">
        <f ca="1">'P - Calc'!Q148</f>
        <v>0</v>
      </c>
      <c r="P149" s="161">
        <f ca="1">'P - Calc'!R148</f>
        <v>0</v>
      </c>
      <c r="Q149" s="161">
        <f ca="1">'P - Calc'!S148</f>
        <v>0</v>
      </c>
      <c r="R149" s="161">
        <f ca="1">'P - Calc'!T148</f>
        <v>0</v>
      </c>
      <c r="S149" s="159"/>
    </row>
    <row r="150" spans="1:19" x14ac:dyDescent="0.2">
      <c r="A150" s="159"/>
      <c r="I150" s="152" t="str">
        <f t="shared" ca="1" si="7"/>
        <v>----------------</v>
      </c>
      <c r="J150" s="299" t="str">
        <f t="shared" ca="1" si="8"/>
        <v>---------------</v>
      </c>
      <c r="K150" s="377" t="str">
        <f t="shared" ca="1" si="9"/>
        <v>x</v>
      </c>
      <c r="L150" s="153" t="str">
        <f>'Task PV @ PT'!A150</f>
        <v>Task Identifier</v>
      </c>
      <c r="M150" s="183" t="str">
        <f>'P - Calc'!D149</f>
        <v>x</v>
      </c>
      <c r="N150" s="183" t="str">
        <f ca="1">'P - Calc'!G149</f>
        <v>x</v>
      </c>
      <c r="O150" s="161">
        <f ca="1">'P - Calc'!Q149</f>
        <v>0</v>
      </c>
      <c r="P150" s="161">
        <f ca="1">'P - Calc'!R149</f>
        <v>0</v>
      </c>
      <c r="Q150" s="161">
        <f ca="1">'P - Calc'!S149</f>
        <v>0</v>
      </c>
      <c r="R150" s="161">
        <f ca="1">'P - Calc'!T149</f>
        <v>0</v>
      </c>
      <c r="S150" s="159"/>
    </row>
    <row r="151" spans="1:19" x14ac:dyDescent="0.2">
      <c r="A151" s="159"/>
      <c r="I151" s="152" t="str">
        <f t="shared" ca="1" si="7"/>
        <v>----------------</v>
      </c>
      <c r="J151" s="299" t="str">
        <f t="shared" ca="1" si="8"/>
        <v>---------------</v>
      </c>
      <c r="K151" s="377" t="str">
        <f t="shared" ca="1" si="9"/>
        <v>x</v>
      </c>
      <c r="L151" s="153" t="str">
        <f>'Task PV @ PT'!A151</f>
        <v>Task Identifier</v>
      </c>
      <c r="M151" s="183" t="str">
        <f>'P - Calc'!D150</f>
        <v>x</v>
      </c>
      <c r="N151" s="183" t="str">
        <f ca="1">'P - Calc'!G150</f>
        <v>x</v>
      </c>
      <c r="O151" s="161">
        <f ca="1">'P - Calc'!Q150</f>
        <v>0</v>
      </c>
      <c r="P151" s="161">
        <f ca="1">'P - Calc'!R150</f>
        <v>0</v>
      </c>
      <c r="Q151" s="161">
        <f ca="1">'P - Calc'!S150</f>
        <v>0</v>
      </c>
      <c r="R151" s="161">
        <f ca="1">'P - Calc'!T150</f>
        <v>0</v>
      </c>
      <c r="S151" s="159"/>
    </row>
    <row r="152" spans="1:19" x14ac:dyDescent="0.2">
      <c r="A152" s="159"/>
      <c r="I152" s="152" t="str">
        <f t="shared" ca="1" si="7"/>
        <v>----------------</v>
      </c>
      <c r="J152" s="299" t="str">
        <f t="shared" ca="1" si="8"/>
        <v>---------------</v>
      </c>
      <c r="K152" s="377" t="str">
        <f t="shared" ca="1" si="9"/>
        <v>x</v>
      </c>
      <c r="L152" s="153" t="str">
        <f>'Task PV @ PT'!A152</f>
        <v>Task Identifier</v>
      </c>
      <c r="M152" s="183" t="str">
        <f>'P - Calc'!D151</f>
        <v>x</v>
      </c>
      <c r="N152" s="183" t="str">
        <f ca="1">'P - Calc'!G151</f>
        <v>x</v>
      </c>
      <c r="O152" s="161">
        <f ca="1">'P - Calc'!Q151</f>
        <v>0</v>
      </c>
      <c r="P152" s="161">
        <f ca="1">'P - Calc'!R151</f>
        <v>0</v>
      </c>
      <c r="Q152" s="161">
        <f ca="1">'P - Calc'!S151</f>
        <v>0</v>
      </c>
      <c r="R152" s="161">
        <f ca="1">'P - Calc'!T151</f>
        <v>0</v>
      </c>
      <c r="S152" s="159"/>
    </row>
    <row r="153" spans="1:19" x14ac:dyDescent="0.2">
      <c r="A153" s="159"/>
      <c r="I153" s="152" t="str">
        <f t="shared" ca="1" si="7"/>
        <v>----------------</v>
      </c>
      <c r="J153" s="299" t="str">
        <f t="shared" ca="1" si="8"/>
        <v>---------------</v>
      </c>
      <c r="K153" s="377" t="str">
        <f t="shared" ca="1" si="9"/>
        <v>x</v>
      </c>
      <c r="L153" s="153" t="str">
        <f>'Task PV @ PT'!A153</f>
        <v>Task Identifier</v>
      </c>
      <c r="M153" s="183" t="str">
        <f>'P - Calc'!D152</f>
        <v>x</v>
      </c>
      <c r="N153" s="183" t="str">
        <f ca="1">'P - Calc'!G152</f>
        <v>x</v>
      </c>
      <c r="O153" s="161">
        <f ca="1">'P - Calc'!Q152</f>
        <v>0</v>
      </c>
      <c r="P153" s="161">
        <f ca="1">'P - Calc'!R152</f>
        <v>0</v>
      </c>
      <c r="Q153" s="161">
        <f ca="1">'P - Calc'!S152</f>
        <v>0</v>
      </c>
      <c r="R153" s="161">
        <f ca="1">'P - Calc'!T152</f>
        <v>0</v>
      </c>
      <c r="S153" s="159"/>
    </row>
    <row r="154" spans="1:19" x14ac:dyDescent="0.2">
      <c r="A154" s="159"/>
      <c r="I154" s="152" t="str">
        <f t="shared" ca="1" si="7"/>
        <v>----------------</v>
      </c>
      <c r="J154" s="299" t="str">
        <f t="shared" ca="1" si="8"/>
        <v>---------------</v>
      </c>
      <c r="K154" s="377" t="str">
        <f t="shared" ca="1" si="9"/>
        <v>x</v>
      </c>
      <c r="L154" s="153" t="str">
        <f>'Task PV @ PT'!A154</f>
        <v>Task Identifier</v>
      </c>
      <c r="M154" s="183" t="str">
        <f>'P - Calc'!D153</f>
        <v>x</v>
      </c>
      <c r="N154" s="183" t="str">
        <f ca="1">'P - Calc'!G153</f>
        <v>x</v>
      </c>
      <c r="O154" s="161">
        <f ca="1">'P - Calc'!Q153</f>
        <v>0</v>
      </c>
      <c r="P154" s="161">
        <f ca="1">'P - Calc'!R153</f>
        <v>0</v>
      </c>
      <c r="Q154" s="161">
        <f ca="1">'P - Calc'!S153</f>
        <v>0</v>
      </c>
      <c r="R154" s="161">
        <f ca="1">'P - Calc'!T153</f>
        <v>0</v>
      </c>
      <c r="S154" s="159"/>
    </row>
    <row r="155" spans="1:19" x14ac:dyDescent="0.2">
      <c r="A155" s="159"/>
      <c r="I155" s="152" t="str">
        <f t="shared" ca="1" si="7"/>
        <v>----------------</v>
      </c>
      <c r="J155" s="299" t="str">
        <f t="shared" ca="1" si="8"/>
        <v>---------------</v>
      </c>
      <c r="K155" s="377" t="str">
        <f t="shared" ca="1" si="9"/>
        <v>x</v>
      </c>
      <c r="L155" s="153" t="str">
        <f>'Task PV @ PT'!A155</f>
        <v>Task Identifier</v>
      </c>
      <c r="M155" s="183" t="str">
        <f>'P - Calc'!D154</f>
        <v>x</v>
      </c>
      <c r="N155" s="183" t="str">
        <f ca="1">'P - Calc'!G154</f>
        <v>x</v>
      </c>
      <c r="O155" s="161">
        <f ca="1">'P - Calc'!Q154</f>
        <v>0</v>
      </c>
      <c r="P155" s="161">
        <f ca="1">'P - Calc'!R154</f>
        <v>0</v>
      </c>
      <c r="Q155" s="161">
        <f ca="1">'P - Calc'!S154</f>
        <v>0</v>
      </c>
      <c r="R155" s="161">
        <f ca="1">'P - Calc'!T154</f>
        <v>0</v>
      </c>
      <c r="S155" s="159"/>
    </row>
    <row r="156" spans="1:19" x14ac:dyDescent="0.2">
      <c r="A156" s="159"/>
      <c r="I156" s="152" t="str">
        <f t="shared" ca="1" si="7"/>
        <v>----------------</v>
      </c>
      <c r="J156" s="299" t="str">
        <f t="shared" ca="1" si="8"/>
        <v>---------------</v>
      </c>
      <c r="K156" s="377" t="str">
        <f t="shared" ca="1" si="9"/>
        <v>x</v>
      </c>
      <c r="L156" s="153" t="str">
        <f>'Task PV @ PT'!A156</f>
        <v>Task Identifier</v>
      </c>
      <c r="M156" s="183" t="str">
        <f>'P - Calc'!D155</f>
        <v>x</v>
      </c>
      <c r="N156" s="183" t="str">
        <f ca="1">'P - Calc'!G155</f>
        <v>x</v>
      </c>
      <c r="O156" s="161">
        <f ca="1">'P - Calc'!Q155</f>
        <v>0</v>
      </c>
      <c r="P156" s="161">
        <f ca="1">'P - Calc'!R155</f>
        <v>0</v>
      </c>
      <c r="Q156" s="161">
        <f ca="1">'P - Calc'!S155</f>
        <v>0</v>
      </c>
      <c r="R156" s="161">
        <f ca="1">'P - Calc'!T155</f>
        <v>0</v>
      </c>
      <c r="S156" s="159"/>
    </row>
    <row r="157" spans="1:19" x14ac:dyDescent="0.2">
      <c r="A157" s="159"/>
      <c r="I157" s="152" t="str">
        <f t="shared" ca="1" si="7"/>
        <v>----------------</v>
      </c>
      <c r="J157" s="299" t="str">
        <f t="shared" ca="1" si="8"/>
        <v>---------------</v>
      </c>
      <c r="K157" s="377" t="str">
        <f t="shared" ca="1" si="9"/>
        <v>x</v>
      </c>
      <c r="L157" s="153" t="str">
        <f>'Task PV @ PT'!A157</f>
        <v>Task Identifier</v>
      </c>
      <c r="M157" s="183" t="str">
        <f>'P - Calc'!D156</f>
        <v>x</v>
      </c>
      <c r="N157" s="183" t="str">
        <f ca="1">'P - Calc'!G156</f>
        <v>x</v>
      </c>
      <c r="O157" s="161">
        <f ca="1">'P - Calc'!Q156</f>
        <v>0</v>
      </c>
      <c r="P157" s="161">
        <f ca="1">'P - Calc'!R156</f>
        <v>0</v>
      </c>
      <c r="Q157" s="161">
        <f ca="1">'P - Calc'!S156</f>
        <v>0</v>
      </c>
      <c r="R157" s="161">
        <f ca="1">'P - Calc'!T156</f>
        <v>0</v>
      </c>
      <c r="S157" s="159"/>
    </row>
    <row r="158" spans="1:19" x14ac:dyDescent="0.2">
      <c r="A158" s="159"/>
      <c r="I158" s="152" t="str">
        <f t="shared" ca="1" si="7"/>
        <v>----------------</v>
      </c>
      <c r="J158" s="299" t="str">
        <f t="shared" ca="1" si="8"/>
        <v>---------------</v>
      </c>
      <c r="K158" s="377" t="str">
        <f t="shared" ca="1" si="9"/>
        <v>x</v>
      </c>
      <c r="L158" s="153" t="str">
        <f>'Task PV @ PT'!A158</f>
        <v>Task Identifier</v>
      </c>
      <c r="M158" s="183" t="str">
        <f>'P - Calc'!D157</f>
        <v>x</v>
      </c>
      <c r="N158" s="183" t="str">
        <f ca="1">'P - Calc'!G157</f>
        <v>x</v>
      </c>
      <c r="O158" s="161">
        <f ca="1">'P - Calc'!Q157</f>
        <v>0</v>
      </c>
      <c r="P158" s="161">
        <f ca="1">'P - Calc'!R157</f>
        <v>0</v>
      </c>
      <c r="Q158" s="161">
        <f ca="1">'P - Calc'!S157</f>
        <v>0</v>
      </c>
      <c r="R158" s="161">
        <f ca="1">'P - Calc'!T157</f>
        <v>0</v>
      </c>
      <c r="S158" s="159"/>
    </row>
    <row r="159" spans="1:19" x14ac:dyDescent="0.2">
      <c r="A159" s="159"/>
      <c r="I159" s="152" t="str">
        <f t="shared" ca="1" si="7"/>
        <v>----------------</v>
      </c>
      <c r="J159" s="299" t="str">
        <f t="shared" ca="1" si="8"/>
        <v>---------------</v>
      </c>
      <c r="K159" s="377" t="str">
        <f t="shared" ca="1" si="9"/>
        <v>x</v>
      </c>
      <c r="L159" s="153" t="str">
        <f>'Task PV @ PT'!A159</f>
        <v>Task Identifier</v>
      </c>
      <c r="M159" s="183" t="str">
        <f>'P - Calc'!D158</f>
        <v>x</v>
      </c>
      <c r="N159" s="183" t="str">
        <f ca="1">'P - Calc'!G158</f>
        <v>x</v>
      </c>
      <c r="O159" s="161">
        <f ca="1">'P - Calc'!Q158</f>
        <v>0</v>
      </c>
      <c r="P159" s="161">
        <f ca="1">'P - Calc'!R158</f>
        <v>0</v>
      </c>
      <c r="Q159" s="161">
        <f ca="1">'P - Calc'!S158</f>
        <v>0</v>
      </c>
      <c r="R159" s="161">
        <f ca="1">'P - Calc'!T158</f>
        <v>0</v>
      </c>
      <c r="S159" s="159"/>
    </row>
    <row r="160" spans="1:19" x14ac:dyDescent="0.2">
      <c r="A160" s="159"/>
      <c r="I160" s="152" t="str">
        <f t="shared" ca="1" si="7"/>
        <v>----------------</v>
      </c>
      <c r="J160" s="299" t="str">
        <f t="shared" ca="1" si="8"/>
        <v>---------------</v>
      </c>
      <c r="K160" s="377" t="str">
        <f t="shared" ca="1" si="9"/>
        <v>x</v>
      </c>
      <c r="L160" s="153" t="str">
        <f>'Task PV @ PT'!A160</f>
        <v>Task Identifier</v>
      </c>
      <c r="M160" s="183" t="str">
        <f>'P - Calc'!D159</f>
        <v>x</v>
      </c>
      <c r="N160" s="183" t="str">
        <f ca="1">'P - Calc'!G159</f>
        <v>x</v>
      </c>
      <c r="O160" s="161">
        <f ca="1">'P - Calc'!Q159</f>
        <v>0</v>
      </c>
      <c r="P160" s="161">
        <f ca="1">'P - Calc'!R159</f>
        <v>0</v>
      </c>
      <c r="Q160" s="161">
        <f ca="1">'P - Calc'!S159</f>
        <v>0</v>
      </c>
      <c r="R160" s="161">
        <f ca="1">'P - Calc'!T159</f>
        <v>0</v>
      </c>
      <c r="S160" s="159"/>
    </row>
    <row r="161" spans="1:19" x14ac:dyDescent="0.2">
      <c r="A161" s="159"/>
      <c r="I161" s="152" t="str">
        <f t="shared" ca="1" si="7"/>
        <v>----------------</v>
      </c>
      <c r="J161" s="299" t="str">
        <f t="shared" ca="1" si="8"/>
        <v>---------------</v>
      </c>
      <c r="K161" s="377" t="str">
        <f t="shared" ca="1" si="9"/>
        <v>x</v>
      </c>
      <c r="L161" s="153" t="str">
        <f>'Task PV @ PT'!A161</f>
        <v>Task Identifier</v>
      </c>
      <c r="M161" s="183" t="str">
        <f>'P - Calc'!D160</f>
        <v>x</v>
      </c>
      <c r="N161" s="183" t="str">
        <f ca="1">'P - Calc'!G160</f>
        <v>x</v>
      </c>
      <c r="O161" s="161">
        <f ca="1">'P - Calc'!Q160</f>
        <v>0</v>
      </c>
      <c r="P161" s="161">
        <f ca="1">'P - Calc'!R160</f>
        <v>0</v>
      </c>
      <c r="Q161" s="161">
        <f ca="1">'P - Calc'!S160</f>
        <v>0</v>
      </c>
      <c r="R161" s="161">
        <f ca="1">'P - Calc'!T160</f>
        <v>0</v>
      </c>
      <c r="S161" s="159"/>
    </row>
    <row r="162" spans="1:19" x14ac:dyDescent="0.2">
      <c r="A162" s="159"/>
      <c r="I162" s="152" t="str">
        <f t="shared" ca="1" si="7"/>
        <v>----------------</v>
      </c>
      <c r="J162" s="299" t="str">
        <f t="shared" ca="1" si="8"/>
        <v>---------------</v>
      </c>
      <c r="K162" s="377" t="str">
        <f t="shared" ca="1" si="9"/>
        <v>x</v>
      </c>
      <c r="L162" s="153" t="str">
        <f>'Task PV @ PT'!A162</f>
        <v>Task Identifier</v>
      </c>
      <c r="M162" s="183" t="str">
        <f>'P - Calc'!D161</f>
        <v>x</v>
      </c>
      <c r="N162" s="183" t="str">
        <f ca="1">'P - Calc'!G161</f>
        <v>x</v>
      </c>
      <c r="O162" s="161">
        <f ca="1">'P - Calc'!Q161</f>
        <v>0</v>
      </c>
      <c r="P162" s="161">
        <f ca="1">'P - Calc'!R161</f>
        <v>0</v>
      </c>
      <c r="Q162" s="161">
        <f ca="1">'P - Calc'!S161</f>
        <v>0</v>
      </c>
      <c r="R162" s="161">
        <f ca="1">'P - Calc'!T161</f>
        <v>0</v>
      </c>
      <c r="S162" s="159"/>
    </row>
    <row r="163" spans="1:19" x14ac:dyDescent="0.2">
      <c r="A163" s="159"/>
      <c r="I163" s="152" t="str">
        <f t="shared" ca="1" si="7"/>
        <v>----------------</v>
      </c>
      <c r="J163" s="299" t="str">
        <f t="shared" ca="1" si="8"/>
        <v>---------------</v>
      </c>
      <c r="K163" s="377" t="str">
        <f t="shared" ca="1" si="9"/>
        <v>x</v>
      </c>
      <c r="L163" s="153" t="str">
        <f>'Task PV @ PT'!A163</f>
        <v>Task Identifier</v>
      </c>
      <c r="M163" s="183" t="str">
        <f>'P - Calc'!D162</f>
        <v>x</v>
      </c>
      <c r="N163" s="183" t="str">
        <f ca="1">'P - Calc'!G162</f>
        <v>x</v>
      </c>
      <c r="O163" s="161">
        <f ca="1">'P - Calc'!Q162</f>
        <v>0</v>
      </c>
      <c r="P163" s="161">
        <f ca="1">'P - Calc'!R162</f>
        <v>0</v>
      </c>
      <c r="Q163" s="161">
        <f ca="1">'P - Calc'!S162</f>
        <v>0</v>
      </c>
      <c r="R163" s="161">
        <f ca="1">'P - Calc'!T162</f>
        <v>0</v>
      </c>
      <c r="S163" s="159"/>
    </row>
    <row r="164" spans="1:19" x14ac:dyDescent="0.2">
      <c r="A164" s="159"/>
      <c r="I164" s="152" t="str">
        <f t="shared" ca="1" si="7"/>
        <v>----------------</v>
      </c>
      <c r="J164" s="299" t="str">
        <f t="shared" ca="1" si="8"/>
        <v>---------------</v>
      </c>
      <c r="K164" s="377" t="str">
        <f t="shared" ca="1" si="9"/>
        <v>x</v>
      </c>
      <c r="L164" s="153" t="str">
        <f>'Task PV @ PT'!A164</f>
        <v>Task Identifier</v>
      </c>
      <c r="M164" s="183" t="str">
        <f>'P - Calc'!D163</f>
        <v>x</v>
      </c>
      <c r="N164" s="183" t="str">
        <f ca="1">'P - Calc'!G163</f>
        <v>x</v>
      </c>
      <c r="O164" s="161">
        <f ca="1">'P - Calc'!Q163</f>
        <v>0</v>
      </c>
      <c r="P164" s="161">
        <f ca="1">'P - Calc'!R163</f>
        <v>0</v>
      </c>
      <c r="Q164" s="161">
        <f ca="1">'P - Calc'!S163</f>
        <v>0</v>
      </c>
      <c r="R164" s="161">
        <f ca="1">'P - Calc'!T163</f>
        <v>0</v>
      </c>
      <c r="S164" s="159"/>
    </row>
    <row r="165" spans="1:19" x14ac:dyDescent="0.2">
      <c r="A165" s="159"/>
      <c r="I165" s="152" t="str">
        <f t="shared" ca="1" si="7"/>
        <v>----------------</v>
      </c>
      <c r="J165" s="299" t="str">
        <f t="shared" ca="1" si="8"/>
        <v>---------------</v>
      </c>
      <c r="K165" s="377" t="str">
        <f t="shared" ca="1" si="9"/>
        <v>x</v>
      </c>
      <c r="L165" s="153" t="str">
        <f>'Task PV @ PT'!A165</f>
        <v>Task Identifier</v>
      </c>
      <c r="M165" s="183" t="str">
        <f>'P - Calc'!D164</f>
        <v>x</v>
      </c>
      <c r="N165" s="183" t="str">
        <f ca="1">'P - Calc'!G164</f>
        <v>x</v>
      </c>
      <c r="O165" s="161">
        <f ca="1">'P - Calc'!Q164</f>
        <v>0</v>
      </c>
      <c r="P165" s="161">
        <f ca="1">'P - Calc'!R164</f>
        <v>0</v>
      </c>
      <c r="Q165" s="161">
        <f ca="1">'P - Calc'!S164</f>
        <v>0</v>
      </c>
      <c r="R165" s="161">
        <f ca="1">'P - Calc'!T164</f>
        <v>0</v>
      </c>
      <c r="S165" s="159"/>
    </row>
    <row r="166" spans="1:19" x14ac:dyDescent="0.2">
      <c r="A166" s="159"/>
      <c r="I166" s="152" t="str">
        <f t="shared" ca="1" si="7"/>
        <v>----------------</v>
      </c>
      <c r="J166" s="299" t="str">
        <f t="shared" ca="1" si="8"/>
        <v>---------------</v>
      </c>
      <c r="K166" s="377" t="str">
        <f t="shared" ca="1" si="9"/>
        <v>x</v>
      </c>
      <c r="L166" s="153" t="str">
        <f>'Task PV @ PT'!A166</f>
        <v>Task Identifier</v>
      </c>
      <c r="M166" s="183" t="str">
        <f>'P - Calc'!D165</f>
        <v>x</v>
      </c>
      <c r="N166" s="183" t="str">
        <f ca="1">'P - Calc'!G165</f>
        <v>x</v>
      </c>
      <c r="O166" s="161">
        <f ca="1">'P - Calc'!Q165</f>
        <v>0</v>
      </c>
      <c r="P166" s="161">
        <f ca="1">'P - Calc'!R165</f>
        <v>0</v>
      </c>
      <c r="Q166" s="161">
        <f ca="1">'P - Calc'!S165</f>
        <v>0</v>
      </c>
      <c r="R166" s="161">
        <f ca="1">'P - Calc'!T165</f>
        <v>0</v>
      </c>
      <c r="S166" s="159"/>
    </row>
    <row r="167" spans="1:19" x14ac:dyDescent="0.2">
      <c r="A167" s="159"/>
      <c r="I167" s="152" t="str">
        <f t="shared" ca="1" si="7"/>
        <v>----------------</v>
      </c>
      <c r="J167" s="299" t="str">
        <f t="shared" ca="1" si="8"/>
        <v>---------------</v>
      </c>
      <c r="K167" s="377" t="str">
        <f t="shared" ca="1" si="9"/>
        <v>x</v>
      </c>
      <c r="L167" s="153" t="str">
        <f>'Task PV @ PT'!A167</f>
        <v>Task Identifier</v>
      </c>
      <c r="M167" s="183" t="str">
        <f>'P - Calc'!D166</f>
        <v>x</v>
      </c>
      <c r="N167" s="183" t="str">
        <f ca="1">'P - Calc'!G166</f>
        <v>x</v>
      </c>
      <c r="O167" s="161">
        <f ca="1">'P - Calc'!Q166</f>
        <v>0</v>
      </c>
      <c r="P167" s="161">
        <f ca="1">'P - Calc'!R166</f>
        <v>0</v>
      </c>
      <c r="Q167" s="161">
        <f ca="1">'P - Calc'!S166</f>
        <v>0</v>
      </c>
      <c r="R167" s="161">
        <f ca="1">'P - Calc'!T166</f>
        <v>0</v>
      </c>
      <c r="S167" s="159"/>
    </row>
    <row r="168" spans="1:19" x14ac:dyDescent="0.2">
      <c r="A168" s="159"/>
      <c r="I168" s="152" t="str">
        <f t="shared" ca="1" si="7"/>
        <v>----------------</v>
      </c>
      <c r="J168" s="299" t="str">
        <f t="shared" ca="1" si="8"/>
        <v>---------------</v>
      </c>
      <c r="K168" s="377" t="str">
        <f t="shared" ca="1" si="9"/>
        <v>x</v>
      </c>
      <c r="L168" s="153" t="str">
        <f>'Task PV @ PT'!A168</f>
        <v>Task Identifier</v>
      </c>
      <c r="M168" s="183" t="str">
        <f>'P - Calc'!D167</f>
        <v>x</v>
      </c>
      <c r="N168" s="183" t="str">
        <f ca="1">'P - Calc'!G167</f>
        <v>x</v>
      </c>
      <c r="O168" s="161">
        <f ca="1">'P - Calc'!Q167</f>
        <v>0</v>
      </c>
      <c r="P168" s="161">
        <f ca="1">'P - Calc'!R167</f>
        <v>0</v>
      </c>
      <c r="Q168" s="161">
        <f ca="1">'P - Calc'!S167</f>
        <v>0</v>
      </c>
      <c r="R168" s="161">
        <f ca="1">'P - Calc'!T167</f>
        <v>0</v>
      </c>
      <c r="S168" s="159"/>
    </row>
    <row r="169" spans="1:19" x14ac:dyDescent="0.2">
      <c r="A169" s="159"/>
      <c r="I169" s="152" t="str">
        <f t="shared" ca="1" si="7"/>
        <v>----------------</v>
      </c>
      <c r="J169" s="299" t="str">
        <f t="shared" ca="1" si="8"/>
        <v>---------------</v>
      </c>
      <c r="K169" s="377" t="str">
        <f t="shared" ca="1" si="9"/>
        <v>x</v>
      </c>
      <c r="L169" s="153" t="str">
        <f>'Task PV @ PT'!A169</f>
        <v>Task Identifier</v>
      </c>
      <c r="M169" s="183" t="str">
        <f>'P - Calc'!D168</f>
        <v>x</v>
      </c>
      <c r="N169" s="183" t="str">
        <f ca="1">'P - Calc'!G168</f>
        <v>x</v>
      </c>
      <c r="O169" s="161">
        <f ca="1">'P - Calc'!Q168</f>
        <v>0</v>
      </c>
      <c r="P169" s="161">
        <f ca="1">'P - Calc'!R168</f>
        <v>0</v>
      </c>
      <c r="Q169" s="161">
        <f ca="1">'P - Calc'!S168</f>
        <v>0</v>
      </c>
      <c r="R169" s="161">
        <f ca="1">'P - Calc'!T168</f>
        <v>0</v>
      </c>
      <c r="S169" s="159"/>
    </row>
    <row r="170" spans="1:19" x14ac:dyDescent="0.2">
      <c r="A170" s="159"/>
      <c r="I170" s="152" t="str">
        <f t="shared" ca="1" si="7"/>
        <v>----------------</v>
      </c>
      <c r="J170" s="299" t="str">
        <f t="shared" ca="1" si="8"/>
        <v>---------------</v>
      </c>
      <c r="K170" s="377" t="str">
        <f t="shared" ca="1" si="9"/>
        <v>x</v>
      </c>
      <c r="L170" s="153" t="str">
        <f>'Task PV @ PT'!A170</f>
        <v>Task Identifier</v>
      </c>
      <c r="M170" s="183" t="str">
        <f>'P - Calc'!D169</f>
        <v>x</v>
      </c>
      <c r="N170" s="183" t="str">
        <f ca="1">'P - Calc'!G169</f>
        <v>x</v>
      </c>
      <c r="O170" s="161">
        <f ca="1">'P - Calc'!Q169</f>
        <v>0</v>
      </c>
      <c r="P170" s="161">
        <f ca="1">'P - Calc'!R169</f>
        <v>0</v>
      </c>
      <c r="Q170" s="161">
        <f ca="1">'P - Calc'!S169</f>
        <v>0</v>
      </c>
      <c r="R170" s="161">
        <f ca="1">'P - Calc'!T169</f>
        <v>0</v>
      </c>
      <c r="S170" s="159"/>
    </row>
    <row r="171" spans="1:19" x14ac:dyDescent="0.2">
      <c r="A171" s="159"/>
      <c r="I171" s="152" t="str">
        <f t="shared" ca="1" si="7"/>
        <v>----------------</v>
      </c>
      <c r="J171" s="299" t="str">
        <f t="shared" ca="1" si="8"/>
        <v>---------------</v>
      </c>
      <c r="K171" s="377" t="str">
        <f t="shared" ca="1" si="9"/>
        <v>x</v>
      </c>
      <c r="L171" s="153" t="str">
        <f>'Task PV @ PT'!A171</f>
        <v>Task Identifier</v>
      </c>
      <c r="M171" s="183" t="str">
        <f>'P - Calc'!D170</f>
        <v>x</v>
      </c>
      <c r="N171" s="183" t="str">
        <f ca="1">'P - Calc'!G170</f>
        <v>x</v>
      </c>
      <c r="O171" s="161">
        <f ca="1">'P - Calc'!Q170</f>
        <v>0</v>
      </c>
      <c r="P171" s="161">
        <f ca="1">'P - Calc'!R170</f>
        <v>0</v>
      </c>
      <c r="Q171" s="161">
        <f ca="1">'P - Calc'!S170</f>
        <v>0</v>
      </c>
      <c r="R171" s="161">
        <f ca="1">'P - Calc'!T170</f>
        <v>0</v>
      </c>
      <c r="S171" s="159"/>
    </row>
    <row r="172" spans="1:19" x14ac:dyDescent="0.2">
      <c r="A172" s="159"/>
      <c r="I172" s="152" t="str">
        <f t="shared" ca="1" si="7"/>
        <v>----------------</v>
      </c>
      <c r="J172" s="299" t="str">
        <f t="shared" ca="1" si="8"/>
        <v>---------------</v>
      </c>
      <c r="K172" s="377" t="str">
        <f t="shared" ca="1" si="9"/>
        <v>x</v>
      </c>
      <c r="L172" s="153" t="str">
        <f>'Task PV @ PT'!A172</f>
        <v>Task Identifier</v>
      </c>
      <c r="M172" s="183" t="str">
        <f>'P - Calc'!D171</f>
        <v>x</v>
      </c>
      <c r="N172" s="183" t="str">
        <f ca="1">'P - Calc'!G171</f>
        <v>x</v>
      </c>
      <c r="O172" s="161">
        <f ca="1">'P - Calc'!Q171</f>
        <v>0</v>
      </c>
      <c r="P172" s="161">
        <f ca="1">'P - Calc'!R171</f>
        <v>0</v>
      </c>
      <c r="Q172" s="161">
        <f ca="1">'P - Calc'!S171</f>
        <v>0</v>
      </c>
      <c r="R172" s="161">
        <f ca="1">'P - Calc'!T171</f>
        <v>0</v>
      </c>
      <c r="S172" s="159"/>
    </row>
    <row r="173" spans="1:19" x14ac:dyDescent="0.2">
      <c r="A173" s="159"/>
      <c r="I173" s="152" t="str">
        <f t="shared" ca="1" si="7"/>
        <v>----------------</v>
      </c>
      <c r="J173" s="299" t="str">
        <f t="shared" ca="1" si="8"/>
        <v>---------------</v>
      </c>
      <c r="K173" s="377" t="str">
        <f t="shared" ca="1" si="9"/>
        <v>x</v>
      </c>
      <c r="L173" s="153" t="str">
        <f>'Task PV @ PT'!A173</f>
        <v>Task Identifier</v>
      </c>
      <c r="M173" s="183" t="str">
        <f>'P - Calc'!D172</f>
        <v>x</v>
      </c>
      <c r="N173" s="183" t="str">
        <f ca="1">'P - Calc'!G172</f>
        <v>x</v>
      </c>
      <c r="O173" s="161">
        <f ca="1">'P - Calc'!Q172</f>
        <v>0</v>
      </c>
      <c r="P173" s="161">
        <f ca="1">'P - Calc'!R172</f>
        <v>0</v>
      </c>
      <c r="Q173" s="161">
        <f ca="1">'P - Calc'!S172</f>
        <v>0</v>
      </c>
      <c r="R173" s="161">
        <f ca="1">'P - Calc'!T172</f>
        <v>0</v>
      </c>
      <c r="S173" s="159"/>
    </row>
    <row r="174" spans="1:19" x14ac:dyDescent="0.2">
      <c r="A174" s="159"/>
      <c r="I174" s="152" t="str">
        <f t="shared" ca="1" si="7"/>
        <v>----------------</v>
      </c>
      <c r="J174" s="299" t="str">
        <f t="shared" ca="1" si="8"/>
        <v>---------------</v>
      </c>
      <c r="K174" s="377" t="str">
        <f t="shared" ca="1" si="9"/>
        <v>x</v>
      </c>
      <c r="L174" s="153" t="str">
        <f>'Task PV @ PT'!A174</f>
        <v>Task Identifier</v>
      </c>
      <c r="M174" s="183" t="str">
        <f>'P - Calc'!D173</f>
        <v>x</v>
      </c>
      <c r="N174" s="183" t="str">
        <f ca="1">'P - Calc'!G173</f>
        <v>x</v>
      </c>
      <c r="O174" s="161">
        <f ca="1">'P - Calc'!Q173</f>
        <v>0</v>
      </c>
      <c r="P174" s="161">
        <f ca="1">'P - Calc'!R173</f>
        <v>0</v>
      </c>
      <c r="Q174" s="161">
        <f ca="1">'P - Calc'!S173</f>
        <v>0</v>
      </c>
      <c r="R174" s="161">
        <f ca="1">'P - Calc'!T173</f>
        <v>0</v>
      </c>
      <c r="S174" s="159"/>
    </row>
    <row r="175" spans="1:19" x14ac:dyDescent="0.2">
      <c r="A175" s="159"/>
      <c r="I175" s="152" t="str">
        <f t="shared" ca="1" si="7"/>
        <v>----------------</v>
      </c>
      <c r="J175" s="299" t="str">
        <f t="shared" ca="1" si="8"/>
        <v>---------------</v>
      </c>
      <c r="K175" s="377" t="str">
        <f t="shared" ca="1" si="9"/>
        <v>x</v>
      </c>
      <c r="L175" s="153" t="str">
        <f>'Task PV @ PT'!A175</f>
        <v>Task Identifier</v>
      </c>
      <c r="M175" s="183" t="str">
        <f>'P - Calc'!D174</f>
        <v>x</v>
      </c>
      <c r="N175" s="183" t="str">
        <f ca="1">'P - Calc'!G174</f>
        <v>x</v>
      </c>
      <c r="O175" s="161">
        <f ca="1">'P - Calc'!Q174</f>
        <v>0</v>
      </c>
      <c r="P175" s="161">
        <f ca="1">'P - Calc'!R174</f>
        <v>0</v>
      </c>
      <c r="Q175" s="161">
        <f ca="1">'P - Calc'!S174</f>
        <v>0</v>
      </c>
      <c r="R175" s="161">
        <f ca="1">'P - Calc'!T174</f>
        <v>0</v>
      </c>
      <c r="S175" s="159"/>
    </row>
    <row r="176" spans="1:19" x14ac:dyDescent="0.2">
      <c r="A176" s="159"/>
      <c r="I176" s="152" t="str">
        <f t="shared" ca="1" si="7"/>
        <v>----------------</v>
      </c>
      <c r="J176" s="299" t="str">
        <f t="shared" ca="1" si="8"/>
        <v>---------------</v>
      </c>
      <c r="K176" s="377" t="str">
        <f t="shared" ca="1" si="9"/>
        <v>x</v>
      </c>
      <c r="L176" s="153" t="str">
        <f>'Task PV @ PT'!A176</f>
        <v>Task Identifier</v>
      </c>
      <c r="M176" s="183" t="str">
        <f>'P - Calc'!D175</f>
        <v>x</v>
      </c>
      <c r="N176" s="183" t="str">
        <f ca="1">'P - Calc'!G175</f>
        <v>x</v>
      </c>
      <c r="O176" s="161">
        <f ca="1">'P - Calc'!Q175</f>
        <v>0</v>
      </c>
      <c r="P176" s="161">
        <f ca="1">'P - Calc'!R175</f>
        <v>0</v>
      </c>
      <c r="Q176" s="161">
        <f ca="1">'P - Calc'!S175</f>
        <v>0</v>
      </c>
      <c r="R176" s="161">
        <f ca="1">'P - Calc'!T175</f>
        <v>0</v>
      </c>
      <c r="S176" s="159"/>
    </row>
    <row r="177" spans="1:19" x14ac:dyDescent="0.2">
      <c r="A177" s="159"/>
      <c r="I177" s="152" t="str">
        <f t="shared" ca="1" si="7"/>
        <v>----------------</v>
      </c>
      <c r="J177" s="299" t="str">
        <f t="shared" ca="1" si="8"/>
        <v>---------------</v>
      </c>
      <c r="K177" s="377" t="str">
        <f t="shared" ca="1" si="9"/>
        <v>x</v>
      </c>
      <c r="L177" s="153" t="str">
        <f>'Task PV @ PT'!A177</f>
        <v>Task Identifier</v>
      </c>
      <c r="M177" s="183" t="str">
        <f>'P - Calc'!D176</f>
        <v>x</v>
      </c>
      <c r="N177" s="183" t="str">
        <f ca="1">'P - Calc'!G176</f>
        <v>x</v>
      </c>
      <c r="O177" s="161">
        <f ca="1">'P - Calc'!Q176</f>
        <v>0</v>
      </c>
      <c r="P177" s="161">
        <f ca="1">'P - Calc'!R176</f>
        <v>0</v>
      </c>
      <c r="Q177" s="161">
        <f ca="1">'P - Calc'!S176</f>
        <v>0</v>
      </c>
      <c r="R177" s="161">
        <f ca="1">'P - Calc'!T176</f>
        <v>0</v>
      </c>
      <c r="S177" s="159"/>
    </row>
    <row r="178" spans="1:19" x14ac:dyDescent="0.2">
      <c r="A178" s="159"/>
      <c r="I178" s="152" t="str">
        <f t="shared" ca="1" si="7"/>
        <v>----------------</v>
      </c>
      <c r="J178" s="299" t="str">
        <f t="shared" ca="1" si="8"/>
        <v>---------------</v>
      </c>
      <c r="K178" s="377" t="str">
        <f t="shared" ca="1" si="9"/>
        <v>x</v>
      </c>
      <c r="L178" s="153" t="str">
        <f>'Task PV @ PT'!A178</f>
        <v>Task Identifier</v>
      </c>
      <c r="M178" s="183" t="str">
        <f>'P - Calc'!D177</f>
        <v>x</v>
      </c>
      <c r="N178" s="183" t="str">
        <f ca="1">'P - Calc'!G177</f>
        <v>x</v>
      </c>
      <c r="O178" s="161">
        <f ca="1">'P - Calc'!Q177</f>
        <v>0</v>
      </c>
      <c r="P178" s="161">
        <f ca="1">'P - Calc'!R177</f>
        <v>0</v>
      </c>
      <c r="Q178" s="161">
        <f ca="1">'P - Calc'!S177</f>
        <v>0</v>
      </c>
      <c r="R178" s="161">
        <f ca="1">'P - Calc'!T177</f>
        <v>0</v>
      </c>
      <c r="S178" s="159"/>
    </row>
    <row r="179" spans="1:19" x14ac:dyDescent="0.2">
      <c r="A179" s="159"/>
      <c r="I179" s="152" t="str">
        <f t="shared" ca="1" si="7"/>
        <v>----------------</v>
      </c>
      <c r="J179" s="299" t="str">
        <f t="shared" ca="1" si="8"/>
        <v>---------------</v>
      </c>
      <c r="K179" s="377" t="str">
        <f t="shared" ca="1" si="9"/>
        <v>x</v>
      </c>
      <c r="L179" s="153" t="str">
        <f>'Task PV @ PT'!A179</f>
        <v>Task Identifier</v>
      </c>
      <c r="M179" s="183" t="str">
        <f>'P - Calc'!D178</f>
        <v>x</v>
      </c>
      <c r="N179" s="183" t="str">
        <f ca="1">'P - Calc'!G178</f>
        <v>x</v>
      </c>
      <c r="O179" s="161">
        <f ca="1">'P - Calc'!Q178</f>
        <v>0</v>
      </c>
      <c r="P179" s="161">
        <f ca="1">'P - Calc'!R178</f>
        <v>0</v>
      </c>
      <c r="Q179" s="161">
        <f ca="1">'P - Calc'!S178</f>
        <v>0</v>
      </c>
      <c r="R179" s="161">
        <f ca="1">'P - Calc'!T178</f>
        <v>0</v>
      </c>
      <c r="S179" s="159"/>
    </row>
    <row r="180" spans="1:19" x14ac:dyDescent="0.2">
      <c r="A180" s="159"/>
      <c r="I180" s="152" t="str">
        <f t="shared" ca="1" si="7"/>
        <v>----------------</v>
      </c>
      <c r="J180" s="299" t="str">
        <f t="shared" ca="1" si="8"/>
        <v>---------------</v>
      </c>
      <c r="K180" s="377" t="str">
        <f t="shared" ca="1" si="9"/>
        <v>x</v>
      </c>
      <c r="L180" s="153" t="str">
        <f>'Task PV @ PT'!A180</f>
        <v>Task Identifier</v>
      </c>
      <c r="M180" s="183" t="str">
        <f>'P - Calc'!D179</f>
        <v>x</v>
      </c>
      <c r="N180" s="183" t="str">
        <f ca="1">'P - Calc'!G179</f>
        <v>x</v>
      </c>
      <c r="O180" s="161">
        <f ca="1">'P - Calc'!Q179</f>
        <v>0</v>
      </c>
      <c r="P180" s="161">
        <f ca="1">'P - Calc'!R179</f>
        <v>0</v>
      </c>
      <c r="Q180" s="161">
        <f ca="1">'P - Calc'!S179</f>
        <v>0</v>
      </c>
      <c r="R180" s="161">
        <f ca="1">'P - Calc'!T179</f>
        <v>0</v>
      </c>
      <c r="S180" s="159"/>
    </row>
    <row r="181" spans="1:19" x14ac:dyDescent="0.2">
      <c r="A181" s="159"/>
      <c r="I181" s="152" t="str">
        <f t="shared" ca="1" si="7"/>
        <v>----------------</v>
      </c>
      <c r="J181" s="299" t="str">
        <f t="shared" ca="1" si="8"/>
        <v>---------------</v>
      </c>
      <c r="K181" s="377" t="str">
        <f t="shared" ca="1" si="9"/>
        <v>x</v>
      </c>
      <c r="L181" s="153" t="str">
        <f>'Task PV @ PT'!A181</f>
        <v>Task Identifier</v>
      </c>
      <c r="M181" s="183" t="str">
        <f>'P - Calc'!D180</f>
        <v>x</v>
      </c>
      <c r="N181" s="183" t="str">
        <f ca="1">'P - Calc'!G180</f>
        <v>x</v>
      </c>
      <c r="O181" s="161">
        <f ca="1">'P - Calc'!Q180</f>
        <v>0</v>
      </c>
      <c r="P181" s="161">
        <f ca="1">'P - Calc'!R180</f>
        <v>0</v>
      </c>
      <c r="Q181" s="161">
        <f ca="1">'P - Calc'!S180</f>
        <v>0</v>
      </c>
      <c r="R181" s="161">
        <f ca="1">'P - Calc'!T180</f>
        <v>0</v>
      </c>
      <c r="S181" s="159"/>
    </row>
    <row r="182" spans="1:19" x14ac:dyDescent="0.2">
      <c r="A182" s="159"/>
      <c r="I182" s="152" t="str">
        <f t="shared" ca="1" si="7"/>
        <v>----------------</v>
      </c>
      <c r="J182" s="299" t="str">
        <f t="shared" ca="1" si="8"/>
        <v>---------------</v>
      </c>
      <c r="K182" s="377" t="str">
        <f t="shared" ca="1" si="9"/>
        <v>x</v>
      </c>
      <c r="L182" s="153" t="str">
        <f>'Task PV @ PT'!A182</f>
        <v>Task Identifier</v>
      </c>
      <c r="M182" s="183" t="str">
        <f>'P - Calc'!D181</f>
        <v>x</v>
      </c>
      <c r="N182" s="183" t="str">
        <f ca="1">'P - Calc'!G181</f>
        <v>x</v>
      </c>
      <c r="O182" s="161">
        <f ca="1">'P - Calc'!Q181</f>
        <v>0</v>
      </c>
      <c r="P182" s="161">
        <f ca="1">'P - Calc'!R181</f>
        <v>0</v>
      </c>
      <c r="Q182" s="161">
        <f ca="1">'P - Calc'!S181</f>
        <v>0</v>
      </c>
      <c r="R182" s="161">
        <f ca="1">'P - Calc'!T181</f>
        <v>0</v>
      </c>
      <c r="S182" s="159"/>
    </row>
    <row r="183" spans="1:19" x14ac:dyDescent="0.2">
      <c r="A183" s="159"/>
      <c r="I183" s="152" t="str">
        <f t="shared" ca="1" si="7"/>
        <v>----------------</v>
      </c>
      <c r="J183" s="299" t="str">
        <f t="shared" ca="1" si="8"/>
        <v>---------------</v>
      </c>
      <c r="K183" s="377" t="str">
        <f t="shared" ca="1" si="9"/>
        <v>x</v>
      </c>
      <c r="L183" s="153" t="str">
        <f>'Task PV @ PT'!A183</f>
        <v>Task Identifier</v>
      </c>
      <c r="M183" s="183" t="str">
        <f>'P - Calc'!D182</f>
        <v>x</v>
      </c>
      <c r="N183" s="183" t="str">
        <f ca="1">'P - Calc'!G182</f>
        <v>x</v>
      </c>
      <c r="O183" s="161">
        <f ca="1">'P - Calc'!Q182</f>
        <v>0</v>
      </c>
      <c r="P183" s="161">
        <f ca="1">'P - Calc'!R182</f>
        <v>0</v>
      </c>
      <c r="Q183" s="161">
        <f ca="1">'P - Calc'!S182</f>
        <v>0</v>
      </c>
      <c r="R183" s="161">
        <f ca="1">'P - Calc'!T182</f>
        <v>0</v>
      </c>
      <c r="S183" s="159"/>
    </row>
    <row r="184" spans="1:19" x14ac:dyDescent="0.2">
      <c r="A184" s="159"/>
      <c r="I184" s="152" t="str">
        <f t="shared" ca="1" si="7"/>
        <v>----------------</v>
      </c>
      <c r="J184" s="299" t="str">
        <f t="shared" ca="1" si="8"/>
        <v>---------------</v>
      </c>
      <c r="K184" s="377" t="str">
        <f t="shared" ca="1" si="9"/>
        <v>x</v>
      </c>
      <c r="L184" s="153" t="str">
        <f>'Task PV @ PT'!A184</f>
        <v>Task Identifier</v>
      </c>
      <c r="M184" s="183" t="str">
        <f>'P - Calc'!D183</f>
        <v>x</v>
      </c>
      <c r="N184" s="183" t="str">
        <f ca="1">'P - Calc'!G183</f>
        <v>x</v>
      </c>
      <c r="O184" s="161">
        <f ca="1">'P - Calc'!Q183</f>
        <v>0</v>
      </c>
      <c r="P184" s="161">
        <f ca="1">'P - Calc'!R183</f>
        <v>0</v>
      </c>
      <c r="Q184" s="161">
        <f ca="1">'P - Calc'!S183</f>
        <v>0</v>
      </c>
      <c r="R184" s="161">
        <f ca="1">'P - Calc'!T183</f>
        <v>0</v>
      </c>
      <c r="S184" s="159"/>
    </row>
    <row r="185" spans="1:19" x14ac:dyDescent="0.2">
      <c r="A185" s="159"/>
      <c r="I185" s="152" t="str">
        <f t="shared" ca="1" si="7"/>
        <v>----------------</v>
      </c>
      <c r="J185" s="299" t="str">
        <f t="shared" ca="1" si="8"/>
        <v>---------------</v>
      </c>
      <c r="K185" s="377" t="str">
        <f t="shared" ca="1" si="9"/>
        <v>x</v>
      </c>
      <c r="L185" s="153" t="str">
        <f>'Task PV @ PT'!A185</f>
        <v>Task Identifier</v>
      </c>
      <c r="M185" s="183" t="str">
        <f>'P - Calc'!D184</f>
        <v>x</v>
      </c>
      <c r="N185" s="183" t="str">
        <f ca="1">'P - Calc'!G184</f>
        <v>x</v>
      </c>
      <c r="O185" s="161">
        <f ca="1">'P - Calc'!Q184</f>
        <v>0</v>
      </c>
      <c r="P185" s="161">
        <f ca="1">'P - Calc'!R184</f>
        <v>0</v>
      </c>
      <c r="Q185" s="161">
        <f ca="1">'P - Calc'!S184</f>
        <v>0</v>
      </c>
      <c r="R185" s="161">
        <f ca="1">'P - Calc'!T184</f>
        <v>0</v>
      </c>
      <c r="S185" s="159"/>
    </row>
    <row r="186" spans="1:19" x14ac:dyDescent="0.2">
      <c r="A186" s="159"/>
      <c r="I186" s="152" t="str">
        <f t="shared" ca="1" si="7"/>
        <v>----------------</v>
      </c>
      <c r="J186" s="299" t="str">
        <f t="shared" ca="1" si="8"/>
        <v>---------------</v>
      </c>
      <c r="K186" s="377" t="str">
        <f t="shared" ca="1" si="9"/>
        <v>x</v>
      </c>
      <c r="L186" s="153" t="str">
        <f>'Task PV @ PT'!A186</f>
        <v>Task Identifier</v>
      </c>
      <c r="M186" s="183" t="str">
        <f>'P - Calc'!D185</f>
        <v>x</v>
      </c>
      <c r="N186" s="183" t="str">
        <f ca="1">'P - Calc'!G185</f>
        <v>x</v>
      </c>
      <c r="O186" s="161">
        <f ca="1">'P - Calc'!Q185</f>
        <v>0</v>
      </c>
      <c r="P186" s="161">
        <f ca="1">'P - Calc'!R185</f>
        <v>0</v>
      </c>
      <c r="Q186" s="161">
        <f ca="1">'P - Calc'!S185</f>
        <v>0</v>
      </c>
      <c r="R186" s="161">
        <f ca="1">'P - Calc'!T185</f>
        <v>0</v>
      </c>
      <c r="S186" s="159"/>
    </row>
    <row r="187" spans="1:19" x14ac:dyDescent="0.2">
      <c r="A187" s="159"/>
      <c r="I187" s="152" t="str">
        <f t="shared" ca="1" si="7"/>
        <v>----------------</v>
      </c>
      <c r="J187" s="299" t="str">
        <f t="shared" ca="1" si="8"/>
        <v>---------------</v>
      </c>
      <c r="K187" s="377" t="str">
        <f t="shared" ca="1" si="9"/>
        <v>x</v>
      </c>
      <c r="L187" s="153" t="str">
        <f>'Task PV @ PT'!A187</f>
        <v>Task Identifier</v>
      </c>
      <c r="M187" s="183" t="str">
        <f>'P - Calc'!D186</f>
        <v>x</v>
      </c>
      <c r="N187" s="183" t="str">
        <f ca="1">'P - Calc'!G186</f>
        <v>x</v>
      </c>
      <c r="O187" s="161">
        <f ca="1">'P - Calc'!Q186</f>
        <v>0</v>
      </c>
      <c r="P187" s="161">
        <f ca="1">'P - Calc'!R186</f>
        <v>0</v>
      </c>
      <c r="Q187" s="161">
        <f ca="1">'P - Calc'!S186</f>
        <v>0</v>
      </c>
      <c r="R187" s="161">
        <f ca="1">'P - Calc'!T186</f>
        <v>0</v>
      </c>
      <c r="S187" s="159"/>
    </row>
    <row r="188" spans="1:19" x14ac:dyDescent="0.2">
      <c r="A188" s="159"/>
      <c r="I188" s="152" t="str">
        <f t="shared" ca="1" si="7"/>
        <v>----------------</v>
      </c>
      <c r="J188" s="299" t="str">
        <f t="shared" ca="1" si="8"/>
        <v>---------------</v>
      </c>
      <c r="K188" s="377" t="str">
        <f t="shared" ca="1" si="9"/>
        <v>x</v>
      </c>
      <c r="L188" s="153" t="str">
        <f>'Task PV @ PT'!A188</f>
        <v>Task Identifier</v>
      </c>
      <c r="M188" s="183" t="str">
        <f>'P - Calc'!D187</f>
        <v>x</v>
      </c>
      <c r="N188" s="183" t="str">
        <f ca="1">'P - Calc'!G187</f>
        <v>x</v>
      </c>
      <c r="O188" s="161">
        <f ca="1">'P - Calc'!Q187</f>
        <v>0</v>
      </c>
      <c r="P188" s="161">
        <f ca="1">'P - Calc'!R187</f>
        <v>0</v>
      </c>
      <c r="Q188" s="161">
        <f ca="1">'P - Calc'!S187</f>
        <v>0</v>
      </c>
      <c r="R188" s="161">
        <f ca="1">'P - Calc'!T187</f>
        <v>0</v>
      </c>
      <c r="S188" s="159"/>
    </row>
    <row r="189" spans="1:19" x14ac:dyDescent="0.2">
      <c r="A189" s="159"/>
      <c r="I189" s="152" t="str">
        <f t="shared" ca="1" si="7"/>
        <v>----------------</v>
      </c>
      <c r="J189" s="299" t="str">
        <f t="shared" ca="1" si="8"/>
        <v>---------------</v>
      </c>
      <c r="K189" s="377" t="str">
        <f t="shared" ca="1" si="9"/>
        <v>x</v>
      </c>
      <c r="L189" s="153" t="str">
        <f>'Task PV @ PT'!A189</f>
        <v>Task Identifier</v>
      </c>
      <c r="M189" s="183" t="str">
        <f>'P - Calc'!D188</f>
        <v>x</v>
      </c>
      <c r="N189" s="183" t="str">
        <f ca="1">'P - Calc'!G188</f>
        <v>x</v>
      </c>
      <c r="O189" s="161">
        <f ca="1">'P - Calc'!Q188</f>
        <v>0</v>
      </c>
      <c r="P189" s="161">
        <f ca="1">'P - Calc'!R188</f>
        <v>0</v>
      </c>
      <c r="Q189" s="161">
        <f ca="1">'P - Calc'!S188</f>
        <v>0</v>
      </c>
      <c r="R189" s="161">
        <f ca="1">'P - Calc'!T188</f>
        <v>0</v>
      </c>
      <c r="S189" s="159"/>
    </row>
    <row r="190" spans="1:19" x14ac:dyDescent="0.2">
      <c r="A190" s="159"/>
      <c r="I190" s="152" t="str">
        <f t="shared" ca="1" si="7"/>
        <v>----------------</v>
      </c>
      <c r="J190" s="299" t="str">
        <f t="shared" ca="1" si="8"/>
        <v>---------------</v>
      </c>
      <c r="K190" s="377" t="str">
        <f t="shared" ca="1" si="9"/>
        <v>x</v>
      </c>
      <c r="L190" s="153" t="str">
        <f>'Task PV @ PT'!A190</f>
        <v>Task Identifier</v>
      </c>
      <c r="M190" s="183" t="str">
        <f>'P - Calc'!D189</f>
        <v>x</v>
      </c>
      <c r="N190" s="183" t="str">
        <f ca="1">'P - Calc'!G189</f>
        <v>x</v>
      </c>
      <c r="O190" s="161">
        <f ca="1">'P - Calc'!Q189</f>
        <v>0</v>
      </c>
      <c r="P190" s="161">
        <f ca="1">'P - Calc'!R189</f>
        <v>0</v>
      </c>
      <c r="Q190" s="161">
        <f ca="1">'P - Calc'!S189</f>
        <v>0</v>
      </c>
      <c r="R190" s="161">
        <f ca="1">'P - Calc'!T189</f>
        <v>0</v>
      </c>
      <c r="S190" s="159"/>
    </row>
    <row r="191" spans="1:19" x14ac:dyDescent="0.2">
      <c r="A191" s="159"/>
      <c r="I191" s="152" t="str">
        <f t="shared" ca="1" si="7"/>
        <v>----------------</v>
      </c>
      <c r="J191" s="299" t="str">
        <f t="shared" ca="1" si="8"/>
        <v>---------------</v>
      </c>
      <c r="K191" s="377" t="str">
        <f t="shared" ca="1" si="9"/>
        <v>x</v>
      </c>
      <c r="L191" s="153" t="str">
        <f>'Task PV @ PT'!A191</f>
        <v>Task Identifier</v>
      </c>
      <c r="M191" s="183" t="str">
        <f>'P - Calc'!D190</f>
        <v>x</v>
      </c>
      <c r="N191" s="183" t="str">
        <f ca="1">'P - Calc'!G190</f>
        <v>x</v>
      </c>
      <c r="O191" s="161">
        <f ca="1">'P - Calc'!Q190</f>
        <v>0</v>
      </c>
      <c r="P191" s="161">
        <f ca="1">'P - Calc'!R190</f>
        <v>0</v>
      </c>
      <c r="Q191" s="161">
        <f ca="1">'P - Calc'!S190</f>
        <v>0</v>
      </c>
      <c r="R191" s="161">
        <f ca="1">'P - Calc'!T190</f>
        <v>0</v>
      </c>
      <c r="S191" s="159"/>
    </row>
    <row r="192" spans="1:19" x14ac:dyDescent="0.2">
      <c r="A192" s="159"/>
      <c r="I192" s="152" t="str">
        <f t="shared" ca="1" si="7"/>
        <v>----------------</v>
      </c>
      <c r="J192" s="299" t="str">
        <f t="shared" ca="1" si="8"/>
        <v>---------------</v>
      </c>
      <c r="K192" s="377" t="str">
        <f t="shared" ca="1" si="9"/>
        <v>x</v>
      </c>
      <c r="L192" s="153" t="str">
        <f>'Task PV @ PT'!A192</f>
        <v>Task Identifier</v>
      </c>
      <c r="M192" s="183" t="str">
        <f>'P - Calc'!D191</f>
        <v>x</v>
      </c>
      <c r="N192" s="183" t="str">
        <f ca="1">'P - Calc'!G191</f>
        <v>x</v>
      </c>
      <c r="O192" s="161">
        <f ca="1">'P - Calc'!Q191</f>
        <v>0</v>
      </c>
      <c r="P192" s="161">
        <f ca="1">'P - Calc'!R191</f>
        <v>0</v>
      </c>
      <c r="Q192" s="161">
        <f ca="1">'P - Calc'!S191</f>
        <v>0</v>
      </c>
      <c r="R192" s="161">
        <f ca="1">'P - Calc'!T191</f>
        <v>0</v>
      </c>
      <c r="S192" s="159"/>
    </row>
    <row r="193" spans="1:19" x14ac:dyDescent="0.2">
      <c r="A193" s="159"/>
      <c r="I193" s="152" t="str">
        <f t="shared" ca="1" si="7"/>
        <v>----------------</v>
      </c>
      <c r="J193" s="299" t="str">
        <f t="shared" ca="1" si="8"/>
        <v>---------------</v>
      </c>
      <c r="K193" s="377" t="str">
        <f t="shared" ca="1" si="9"/>
        <v>x</v>
      </c>
      <c r="L193" s="153" t="str">
        <f>'Task PV @ PT'!A193</f>
        <v>Task Identifier</v>
      </c>
      <c r="M193" s="183" t="str">
        <f>'P - Calc'!D192</f>
        <v>x</v>
      </c>
      <c r="N193" s="183" t="str">
        <f ca="1">'P - Calc'!G192</f>
        <v>x</v>
      </c>
      <c r="O193" s="161">
        <f ca="1">'P - Calc'!Q192</f>
        <v>0</v>
      </c>
      <c r="P193" s="161">
        <f ca="1">'P - Calc'!R192</f>
        <v>0</v>
      </c>
      <c r="Q193" s="161">
        <f ca="1">'P - Calc'!S192</f>
        <v>0</v>
      </c>
      <c r="R193" s="161">
        <f ca="1">'P - Calc'!T192</f>
        <v>0</v>
      </c>
      <c r="S193" s="159"/>
    </row>
    <row r="194" spans="1:19" x14ac:dyDescent="0.2">
      <c r="A194" s="159"/>
      <c r="I194" s="152" t="str">
        <f t="shared" ca="1" si="7"/>
        <v>----------------</v>
      </c>
      <c r="J194" s="299" t="str">
        <f t="shared" ca="1" si="8"/>
        <v>---------------</v>
      </c>
      <c r="K194" s="377" t="str">
        <f t="shared" ca="1" si="9"/>
        <v>x</v>
      </c>
      <c r="L194" s="153" t="str">
        <f>'Task PV @ PT'!A194</f>
        <v>Task Identifier</v>
      </c>
      <c r="M194" s="183" t="str">
        <f>'P - Calc'!D193</f>
        <v>x</v>
      </c>
      <c r="N194" s="183" t="str">
        <f ca="1">'P - Calc'!G193</f>
        <v>x</v>
      </c>
      <c r="O194" s="161">
        <f ca="1">'P - Calc'!Q193</f>
        <v>0</v>
      </c>
      <c r="P194" s="161">
        <f ca="1">'P - Calc'!R193</f>
        <v>0</v>
      </c>
      <c r="Q194" s="161">
        <f ca="1">'P - Calc'!S193</f>
        <v>0</v>
      </c>
      <c r="R194" s="161">
        <f ca="1">'P - Calc'!T193</f>
        <v>0</v>
      </c>
      <c r="S194" s="159"/>
    </row>
    <row r="195" spans="1:19" x14ac:dyDescent="0.2">
      <c r="A195" s="159"/>
      <c r="I195" s="152" t="str">
        <f t="shared" ca="1" si="7"/>
        <v>----------------</v>
      </c>
      <c r="J195" s="299" t="str">
        <f t="shared" ca="1" si="8"/>
        <v>---------------</v>
      </c>
      <c r="K195" s="377" t="str">
        <f t="shared" ca="1" si="9"/>
        <v>x</v>
      </c>
      <c r="L195" s="153" t="str">
        <f>'Task PV @ PT'!A195</f>
        <v>Task Identifier</v>
      </c>
      <c r="M195" s="183" t="str">
        <f>'P - Calc'!D194</f>
        <v>x</v>
      </c>
      <c r="N195" s="183" t="str">
        <f ca="1">'P - Calc'!G194</f>
        <v>x</v>
      </c>
      <c r="O195" s="161">
        <f ca="1">'P - Calc'!Q194</f>
        <v>0</v>
      </c>
      <c r="P195" s="161">
        <f ca="1">'P - Calc'!R194</f>
        <v>0</v>
      </c>
      <c r="Q195" s="161">
        <f ca="1">'P - Calc'!S194</f>
        <v>0</v>
      </c>
      <c r="R195" s="161">
        <f ca="1">'P - Calc'!T194</f>
        <v>0</v>
      </c>
      <c r="S195" s="159"/>
    </row>
    <row r="196" spans="1:19" x14ac:dyDescent="0.2">
      <c r="A196" s="159"/>
      <c r="I196" s="152" t="str">
        <f t="shared" ca="1" si="7"/>
        <v>----------------</v>
      </c>
      <c r="J196" s="299" t="str">
        <f t="shared" ca="1" si="8"/>
        <v>---------------</v>
      </c>
      <c r="K196" s="377" t="str">
        <f t="shared" ca="1" si="9"/>
        <v>x</v>
      </c>
      <c r="L196" s="153" t="str">
        <f>'Task PV @ PT'!A196</f>
        <v>Task Identifier</v>
      </c>
      <c r="M196" s="183" t="str">
        <f>'P - Calc'!D195</f>
        <v>x</v>
      </c>
      <c r="N196" s="183" t="str">
        <f ca="1">'P - Calc'!G195</f>
        <v>x</v>
      </c>
      <c r="O196" s="161">
        <f ca="1">'P - Calc'!Q195</f>
        <v>0</v>
      </c>
      <c r="P196" s="161">
        <f ca="1">'P - Calc'!R195</f>
        <v>0</v>
      </c>
      <c r="Q196" s="161">
        <f ca="1">'P - Calc'!S195</f>
        <v>0</v>
      </c>
      <c r="R196" s="161">
        <f ca="1">'P - Calc'!T195</f>
        <v>0</v>
      </c>
      <c r="S196" s="159"/>
    </row>
    <row r="197" spans="1:19" x14ac:dyDescent="0.2">
      <c r="A197" s="159"/>
      <c r="I197" s="152" t="str">
        <f t="shared" ca="1" si="7"/>
        <v>----------------</v>
      </c>
      <c r="J197" s="299" t="str">
        <f t="shared" ca="1" si="8"/>
        <v>---------------</v>
      </c>
      <c r="K197" s="377" t="str">
        <f t="shared" ca="1" si="9"/>
        <v>x</v>
      </c>
      <c r="L197" s="153" t="str">
        <f>'Task PV @ PT'!A197</f>
        <v>Task Identifier</v>
      </c>
      <c r="M197" s="183" t="str">
        <f>'P - Calc'!D196</f>
        <v>x</v>
      </c>
      <c r="N197" s="183" t="str">
        <f ca="1">'P - Calc'!G196</f>
        <v>x</v>
      </c>
      <c r="O197" s="161">
        <f ca="1">'P - Calc'!Q196</f>
        <v>0</v>
      </c>
      <c r="P197" s="161">
        <f ca="1">'P - Calc'!R196</f>
        <v>0</v>
      </c>
      <c r="Q197" s="161">
        <f ca="1">'P - Calc'!S196</f>
        <v>0</v>
      </c>
      <c r="R197" s="161">
        <f ca="1">'P - Calc'!T196</f>
        <v>0</v>
      </c>
      <c r="S197" s="159"/>
    </row>
    <row r="198" spans="1:19" x14ac:dyDescent="0.2">
      <c r="A198" s="159"/>
      <c r="I198" s="152" t="str">
        <f ca="1">IF(OR(O198 &gt;0, Q198&gt;0),"Future Rework",IF(OR(P198 &gt;0, R198&gt;0), "Constraint or Impediment", "----------------"))</f>
        <v>----------------</v>
      </c>
      <c r="J198" s="299" t="str">
        <f t="shared" ca="1" si="8"/>
        <v>---------------</v>
      </c>
      <c r="K198" s="377" t="str">
        <f t="shared" ca="1" si="9"/>
        <v>x</v>
      </c>
      <c r="L198" s="153" t="str">
        <f>'Task PV @ PT'!A198</f>
        <v>Task Identifier</v>
      </c>
      <c r="M198" s="183" t="str">
        <f>'P - Calc'!D197</f>
        <v>x</v>
      </c>
      <c r="N198" s="183" t="str">
        <f ca="1">'P - Calc'!G197</f>
        <v>x</v>
      </c>
      <c r="O198" s="161">
        <f ca="1">'P - Calc'!Q197</f>
        <v>0</v>
      </c>
      <c r="P198" s="161">
        <f ca="1">'P - Calc'!R197</f>
        <v>0</v>
      </c>
      <c r="Q198" s="161">
        <f ca="1">'P - Calc'!S197</f>
        <v>0</v>
      </c>
      <c r="R198" s="161">
        <f ca="1">'P - Calc'!T197</f>
        <v>0</v>
      </c>
      <c r="S198" s="159"/>
    </row>
    <row r="199" spans="1:19" x14ac:dyDescent="0.2">
      <c r="A199" s="159"/>
      <c r="I199" s="152" t="str">
        <f ca="1">IF(OR(O199 &gt;0, Q199&gt;0),"Future Rework",IF(OR(P199 &gt;0, R199&gt;0), "Constraint or Impediment", "----------------"))</f>
        <v>----------------</v>
      </c>
      <c r="J199" s="299" t="str">
        <f t="shared" ca="1" si="8"/>
        <v>---------------</v>
      </c>
      <c r="K199" s="377" t="str">
        <f t="shared" ca="1" si="9"/>
        <v>x</v>
      </c>
      <c r="L199" s="153" t="str">
        <f>'Task PV @ PT'!A199</f>
        <v>Task Identifier</v>
      </c>
      <c r="M199" s="183" t="str">
        <f>'P - Calc'!D198</f>
        <v>x</v>
      </c>
      <c r="N199" s="183" t="str">
        <f ca="1">'P - Calc'!G198</f>
        <v>x</v>
      </c>
      <c r="O199" s="161">
        <f ca="1">'P - Calc'!Q198</f>
        <v>0</v>
      </c>
      <c r="P199" s="161">
        <f ca="1">'P - Calc'!R198</f>
        <v>0</v>
      </c>
      <c r="Q199" s="161">
        <f ca="1">'P - Calc'!S198</f>
        <v>0</v>
      </c>
      <c r="R199" s="161">
        <f ca="1">'P - Calc'!T198</f>
        <v>0</v>
      </c>
      <c r="S199" s="159"/>
    </row>
    <row r="200" spans="1:19" x14ac:dyDescent="0.2">
      <c r="A200" s="159"/>
      <c r="B200" s="159"/>
      <c r="C200" s="159"/>
      <c r="D200" s="159"/>
      <c r="E200" s="159"/>
      <c r="F200" s="159"/>
      <c r="G200" s="159"/>
      <c r="H200" s="159"/>
      <c r="I200" s="159"/>
      <c r="J200" s="295"/>
      <c r="K200" s="159"/>
      <c r="L200" s="159"/>
      <c r="M200" s="159"/>
      <c r="N200" s="159"/>
      <c r="O200" s="159"/>
      <c r="P200" s="159"/>
      <c r="Q200" s="159"/>
      <c r="R200" s="159"/>
      <c r="S200" s="159"/>
    </row>
  </sheetData>
  <sheetProtection selectLockedCells="1"/>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AK200"/>
  <sheetViews>
    <sheetView topLeftCell="I1" zoomScaleNormal="150" zoomScaleSheetLayoutView="80" workbookViewId="0">
      <selection activeCell="N47" sqref="N47"/>
    </sheetView>
  </sheetViews>
  <sheetFormatPr defaultRowHeight="12.75" x14ac:dyDescent="0.2"/>
  <cols>
    <col min="1" max="1" width="30.42578125" style="11" customWidth="1"/>
    <col min="2" max="2" width="15.85546875" style="248" customWidth="1"/>
    <col min="3" max="3" width="16.28515625" style="248" customWidth="1"/>
    <col min="4" max="4" width="12.140625" style="11" customWidth="1"/>
    <col min="5" max="5" width="17.28515625" style="248" customWidth="1"/>
    <col min="6" max="6" width="18.140625" style="250" customWidth="1"/>
    <col min="7" max="7" width="14.5703125" style="9" customWidth="1"/>
    <col min="8" max="8" width="16.28515625" style="24" customWidth="1"/>
    <col min="9" max="10" width="17.7109375" style="24" customWidth="1"/>
    <col min="11" max="11" width="19.140625" style="24" customWidth="1"/>
    <col min="12" max="12" width="14.28515625" customWidth="1"/>
    <col min="13" max="13" width="14.5703125" style="11" customWidth="1"/>
    <col min="14" max="16" width="11.140625" style="28" customWidth="1"/>
    <col min="17" max="17" width="11.85546875" style="28" customWidth="1"/>
    <col min="18" max="18" width="13.5703125" style="28" customWidth="1"/>
    <col min="19" max="19" width="14.5703125" style="28" customWidth="1"/>
    <col min="20" max="20" width="13.140625" style="28" customWidth="1"/>
    <col min="21" max="21" width="12.7109375" style="28" customWidth="1"/>
    <col min="22" max="22" width="12.42578125" customWidth="1"/>
    <col min="23" max="23" width="20.7109375" customWidth="1"/>
    <col min="24" max="24" width="22" customWidth="1"/>
    <col min="25" max="25" width="22.28515625" customWidth="1"/>
    <col min="26" max="26" width="14.28515625" customWidth="1"/>
    <col min="29" max="29" width="12.7109375" customWidth="1"/>
    <col min="30" max="30" width="13.140625" customWidth="1"/>
  </cols>
  <sheetData>
    <row r="1" spans="1:37" ht="20.25" customHeight="1" x14ac:dyDescent="0.25">
      <c r="A1" s="3" t="s">
        <v>0</v>
      </c>
      <c r="B1" s="5"/>
      <c r="C1" s="5"/>
      <c r="D1" s="4"/>
      <c r="E1" s="5"/>
      <c r="F1" s="5"/>
      <c r="G1" s="4"/>
      <c r="H1" s="21"/>
      <c r="I1" s="21"/>
      <c r="J1" s="25"/>
      <c r="K1" s="25"/>
      <c r="L1" s="14"/>
      <c r="M1" s="15"/>
      <c r="N1" s="15"/>
      <c r="O1" s="15"/>
      <c r="P1" s="26"/>
      <c r="Q1" s="26"/>
      <c r="R1" s="26"/>
      <c r="S1" s="26"/>
      <c r="T1" s="26"/>
      <c r="U1" s="26"/>
      <c r="V1" s="14"/>
      <c r="W1" s="14"/>
      <c r="X1" s="40"/>
      <c r="Y1" s="40"/>
      <c r="Z1" s="40"/>
    </row>
    <row r="2" spans="1:37" ht="12" customHeight="1" x14ac:dyDescent="0.2">
      <c r="A2" s="52"/>
      <c r="B2" s="246"/>
      <c r="C2" s="246"/>
      <c r="D2" s="8"/>
      <c r="E2" s="246"/>
      <c r="F2" s="246"/>
      <c r="G2" s="8"/>
      <c r="H2" s="22"/>
      <c r="I2" s="22"/>
      <c r="J2" s="22"/>
      <c r="K2" s="22"/>
      <c r="L2" s="18"/>
      <c r="M2" s="8"/>
      <c r="N2" s="8"/>
      <c r="O2" s="8"/>
      <c r="P2" s="27"/>
      <c r="Q2" s="27"/>
      <c r="R2" s="27"/>
      <c r="S2" s="27"/>
      <c r="T2" s="27"/>
      <c r="U2" s="27"/>
      <c r="V2" s="18"/>
      <c r="W2" s="18"/>
      <c r="X2" s="18"/>
      <c r="Y2" s="267"/>
      <c r="Z2" s="79"/>
      <c r="AA2" s="155"/>
    </row>
    <row r="3" spans="1:37" ht="15" customHeight="1" x14ac:dyDescent="0.2">
      <c r="A3" s="16" t="s">
        <v>1</v>
      </c>
      <c r="B3" s="247" t="s">
        <v>2</v>
      </c>
      <c r="C3" s="247" t="s">
        <v>4</v>
      </c>
      <c r="D3" s="17" t="s">
        <v>3</v>
      </c>
      <c r="E3" s="247" t="s">
        <v>5</v>
      </c>
      <c r="F3" s="249" t="s">
        <v>6</v>
      </c>
      <c r="G3" s="33" t="s">
        <v>10</v>
      </c>
      <c r="H3" s="23" t="s">
        <v>11</v>
      </c>
      <c r="I3" s="29" t="s">
        <v>12</v>
      </c>
      <c r="J3" s="23" t="s">
        <v>13</v>
      </c>
      <c r="K3" s="29" t="s">
        <v>14</v>
      </c>
      <c r="L3" s="30" t="s">
        <v>15</v>
      </c>
      <c r="M3" s="30" t="s">
        <v>16</v>
      </c>
      <c r="N3" s="50" t="s">
        <v>17</v>
      </c>
      <c r="O3" s="51" t="s">
        <v>18</v>
      </c>
      <c r="P3" s="41" t="s">
        <v>19</v>
      </c>
      <c r="Q3" s="41" t="s">
        <v>20</v>
      </c>
      <c r="R3" s="41" t="s">
        <v>21</v>
      </c>
      <c r="S3" s="48" t="s">
        <v>22</v>
      </c>
      <c r="T3" s="48" t="s">
        <v>23</v>
      </c>
      <c r="U3" s="48" t="s">
        <v>24</v>
      </c>
      <c r="V3" s="135" t="s">
        <v>103</v>
      </c>
      <c r="W3" s="13" t="s">
        <v>25</v>
      </c>
      <c r="X3" s="6" t="s">
        <v>26</v>
      </c>
      <c r="Y3" s="6" t="s">
        <v>27</v>
      </c>
      <c r="Z3" s="80"/>
      <c r="AA3" s="155"/>
      <c r="AC3" s="215"/>
      <c r="AD3" s="215"/>
      <c r="AE3" s="216"/>
      <c r="AF3" s="216"/>
      <c r="AG3" s="217"/>
      <c r="AH3" s="217"/>
      <c r="AI3" s="217"/>
      <c r="AJ3" s="217"/>
      <c r="AK3" s="217"/>
    </row>
    <row r="4" spans="1:37" ht="11.25" customHeight="1" x14ac:dyDescent="0.2">
      <c r="A4" s="93" t="str">
        <f>'Task PV @ PT'!A5</f>
        <v>#1</v>
      </c>
      <c r="B4" s="248">
        <f>'Task PV @ PT'!B5</f>
        <v>38337</v>
      </c>
      <c r="C4" s="248">
        <f>'Task PV @ PT'!C5</f>
        <v>38442</v>
      </c>
      <c r="D4" s="10">
        <f>'Task PV @ PT'!D5</f>
        <v>15</v>
      </c>
      <c r="E4" s="248">
        <f>'Task EV @ AT'!B5</f>
        <v>38384</v>
      </c>
      <c r="F4" s="248">
        <f>'Task EV @ AT'!C5</f>
        <v>38472</v>
      </c>
      <c r="G4" s="214">
        <f ca="1">'Task EV @ AT'!BM5</f>
        <v>15</v>
      </c>
      <c r="H4" s="24">
        <f>IF($B4="x","x",(DAYS360($X$7,$B4))/$Y$11)</f>
        <v>-0.5</v>
      </c>
      <c r="I4" s="24">
        <f>IF($C4="x","x",(DAYS360($X$7,$C4))/$Y$11)</f>
        <v>3</v>
      </c>
      <c r="J4" s="24">
        <f>IF($E4="x","x",(DAYS360($X$7,$E4))/$Y$11)</f>
        <v>1</v>
      </c>
      <c r="K4" s="24">
        <f>IF($F4="x","x",(DAYS360($X$7,$F4))/$Y$11)</f>
        <v>3.9666666666666668</v>
      </c>
      <c r="L4" s="9" t="str">
        <f ca="1">IF($W$6 = 0, 0, IF(ISNUMBER($W$4),IF($W$4&gt;=$I4,"C",IF($W$4&gt;$H4,"S",0)), 0))</f>
        <v>C</v>
      </c>
      <c r="M4" s="11" t="str">
        <f t="shared" ref="M4:M35" si="0">IF($W$6&gt;=$K4,"C",IF($W$6&gt;$J4,"S",0))</f>
        <v>C</v>
      </c>
      <c r="N4" s="28">
        <f ca="1">'Task PV @ PT'!BO5</f>
        <v>15</v>
      </c>
      <c r="O4" s="28">
        <f ca="1">'Task PV @ PT'!BN5</f>
        <v>15</v>
      </c>
      <c r="P4" s="28">
        <f t="shared" ref="P4:P35" ca="1" si="1">IF($L4 = "S",O4 + (N4 - O4) * ($W$4 - INT($W$4)),0)</f>
        <v>0</v>
      </c>
      <c r="Q4" s="28">
        <f ca="1" xml:space="preserve"> IF(AND(M4 = "C",OR(L4 = "S", L4 = 0)), $D4 - $P4, 0)</f>
        <v>0</v>
      </c>
      <c r="R4" s="28">
        <f ca="1" xml:space="preserve"> IF(AND(L4 = "C",OR(M4 = "S", M4 = 0)), $D4 - $G4, 0)</f>
        <v>0</v>
      </c>
      <c r="S4" s="28">
        <f ca="1">IF(AND(M4 = "S",OR(L4 = "S", L4 = 0),G4&gt;P4), $G4 - $P4, 0)</f>
        <v>0</v>
      </c>
      <c r="T4" s="28">
        <f ca="1">IF(AND(L4 = "S",OR(M4 = "S", M4 = 0),P4&gt;G4), $P4 - $G4, 0)</f>
        <v>0</v>
      </c>
      <c r="U4" s="28">
        <f ca="1">IF(AND(L4 = "C",M4 = "C"),D4,0)</f>
        <v>15</v>
      </c>
      <c r="V4" s="28">
        <f ca="1">IF(AND(L4 = "S",M4 = "S", G4=P4),G4,0)</f>
        <v>0</v>
      </c>
      <c r="W4" s="326">
        <f ca="1">'Data &amp; P-Factor'!$E$18</f>
        <v>6.9</v>
      </c>
      <c r="X4" s="31">
        <f ca="1">SUM($R4:$R200)</f>
        <v>0</v>
      </c>
      <c r="Y4" s="31">
        <f ca="1">SUM($Q4:$Q200)</f>
        <v>1</v>
      </c>
      <c r="Z4" s="80"/>
      <c r="AA4" s="155"/>
      <c r="AC4" s="9"/>
      <c r="AD4" s="11"/>
      <c r="AE4" s="28"/>
      <c r="AF4" s="28"/>
      <c r="AG4" s="28"/>
      <c r="AH4" s="28"/>
      <c r="AI4" s="28"/>
      <c r="AJ4" s="28"/>
      <c r="AK4" s="28"/>
    </row>
    <row r="5" spans="1:37" x14ac:dyDescent="0.2">
      <c r="A5" s="94" t="str">
        <f>'Task PV @ PT'!A6</f>
        <v>#2</v>
      </c>
      <c r="B5" s="248">
        <f>'Task PV @ PT'!B6</f>
        <v>38412</v>
      </c>
      <c r="C5" s="248">
        <f>'Task PV @ PT'!C6</f>
        <v>38442</v>
      </c>
      <c r="D5" s="10">
        <f>'Task PV @ PT'!D6</f>
        <v>10</v>
      </c>
      <c r="E5" s="248">
        <f>'Task EV @ AT'!B6</f>
        <v>38443</v>
      </c>
      <c r="F5" s="248">
        <f>'Task EV @ AT'!C6</f>
        <v>38503</v>
      </c>
      <c r="G5" s="214">
        <f ca="1">'Task EV @ AT'!BM6</f>
        <v>10</v>
      </c>
      <c r="H5" s="24">
        <f t="shared" ref="H5:H68" si="2">IF($B5="x","x",(DAYS360($X$7,$B5))/$Y$11)</f>
        <v>2</v>
      </c>
      <c r="I5" s="24">
        <f t="shared" ref="I5:I68" si="3">IF($C5="x","x",(DAYS360($X$7,$C5))/$Y$11)</f>
        <v>3</v>
      </c>
      <c r="J5" s="24">
        <f t="shared" ref="J5:J68" si="4">IF($E5="x","x",(DAYS360($X$7,$E5))/$Y$11)</f>
        <v>3</v>
      </c>
      <c r="K5" s="24">
        <f t="shared" ref="K5:K68" si="5">IF($F5="x","x",(DAYS360($X$7,$F5))/$Y$11)</f>
        <v>5</v>
      </c>
      <c r="L5" s="9" t="str">
        <f t="shared" ref="L5:L68" ca="1" si="6">IF($W$6 = 0, 0, IF(ISNUMBER($W$4),IF($W$4&gt;=$I5,"C",IF($W$4&gt;$H5,"S",0)), 0))</f>
        <v>C</v>
      </c>
      <c r="M5" s="11" t="str">
        <f t="shared" si="0"/>
        <v>C</v>
      </c>
      <c r="N5" s="28">
        <f ca="1">'Task PV @ PT'!BO6</f>
        <v>10</v>
      </c>
      <c r="O5" s="28">
        <f ca="1">'Task PV @ PT'!BN6</f>
        <v>10</v>
      </c>
      <c r="P5" s="28">
        <f t="shared" ca="1" si="1"/>
        <v>0</v>
      </c>
      <c r="Q5" s="28">
        <f t="shared" ref="Q5:Q52" ca="1" si="7" xml:space="preserve"> IF(AND(M5 = "C",OR(L5 = "S", L5 = 0)), $D5 - $P5, 0)</f>
        <v>0</v>
      </c>
      <c r="R5" s="28">
        <f t="shared" ref="R5:R52" ca="1" si="8" xml:space="preserve"> IF(AND(L5 = "C",OR(M5 = "S", M5 = 0)), $D5 - $G5, 0)</f>
        <v>0</v>
      </c>
      <c r="S5" s="28">
        <f t="shared" ref="S5:S52" ca="1" si="9">IF(AND(M5 = "S",OR(L5 = "S", L5 = 0),G5&gt;P5), $G5 - $P5, 0)</f>
        <v>0</v>
      </c>
      <c r="T5" s="28">
        <f t="shared" ref="T5:T52" ca="1" si="10">IF(AND(L5 = "S",OR(M5 = "S", M5 = 0),P5&gt;G5), $P5 - $G5, 0)</f>
        <v>0</v>
      </c>
      <c r="U5" s="28">
        <f t="shared" ref="U5:U68" ca="1" si="11">IF(AND(L5 = "C",M5 = "C"),D5,0)</f>
        <v>10</v>
      </c>
      <c r="V5" s="28">
        <f t="shared" ref="V5:V68" ca="1" si="12">IF(AND(L5 = "S",M5 = "S", G5=P5),G5,0)</f>
        <v>0</v>
      </c>
      <c r="W5" s="13" t="s">
        <v>28</v>
      </c>
      <c r="X5" s="12" t="s">
        <v>29</v>
      </c>
      <c r="Y5" s="12" t="s">
        <v>30</v>
      </c>
      <c r="Z5" s="80"/>
      <c r="AA5" s="155"/>
      <c r="AC5" s="9"/>
      <c r="AD5" s="11"/>
      <c r="AE5" s="28"/>
      <c r="AF5" s="28"/>
      <c r="AG5" s="28"/>
      <c r="AH5" s="28"/>
      <c r="AI5" s="28"/>
      <c r="AJ5" s="28"/>
      <c r="AK5" s="28"/>
    </row>
    <row r="6" spans="1:37" x14ac:dyDescent="0.2">
      <c r="A6" s="94" t="str">
        <f>'Task PV @ PT'!A7</f>
        <v>#3</v>
      </c>
      <c r="B6" s="248">
        <f>'Task PV @ PT'!B7</f>
        <v>38412</v>
      </c>
      <c r="C6" s="248">
        <f>'Task PV @ PT'!C7</f>
        <v>38503</v>
      </c>
      <c r="D6" s="10">
        <f>'Task PV @ PT'!D7</f>
        <v>30</v>
      </c>
      <c r="E6" s="248">
        <f>'Task EV @ AT'!B7</f>
        <v>38412</v>
      </c>
      <c r="F6" s="248">
        <f>'Task EV @ AT'!C7</f>
        <v>38503</v>
      </c>
      <c r="G6" s="214">
        <f ca="1">'Task EV @ AT'!BM7</f>
        <v>30</v>
      </c>
      <c r="H6" s="24">
        <f t="shared" si="2"/>
        <v>2</v>
      </c>
      <c r="I6" s="24">
        <f t="shared" si="3"/>
        <v>5</v>
      </c>
      <c r="J6" s="24">
        <f t="shared" si="4"/>
        <v>2</v>
      </c>
      <c r="K6" s="24">
        <f t="shared" si="5"/>
        <v>5</v>
      </c>
      <c r="L6" s="9" t="str">
        <f t="shared" ca="1" si="6"/>
        <v>C</v>
      </c>
      <c r="M6" s="11" t="str">
        <f t="shared" si="0"/>
        <v>C</v>
      </c>
      <c r="N6" s="28">
        <f ca="1">'Task PV @ PT'!BO7</f>
        <v>30</v>
      </c>
      <c r="O6" s="28">
        <f ca="1">'Task PV @ PT'!BN7</f>
        <v>30</v>
      </c>
      <c r="P6" s="28">
        <f t="shared" ca="1" si="1"/>
        <v>0</v>
      </c>
      <c r="Q6" s="28">
        <f t="shared" ca="1" si="7"/>
        <v>0</v>
      </c>
      <c r="R6" s="28">
        <f t="shared" ca="1" si="8"/>
        <v>0</v>
      </c>
      <c r="S6" s="28">
        <f t="shared" ca="1" si="9"/>
        <v>0</v>
      </c>
      <c r="T6" s="28">
        <f t="shared" ca="1" si="10"/>
        <v>0</v>
      </c>
      <c r="U6" s="28">
        <f t="shared" ca="1" si="11"/>
        <v>30</v>
      </c>
      <c r="V6" s="28">
        <f t="shared" ca="1" si="12"/>
        <v>0</v>
      </c>
      <c r="W6" s="129">
        <f>'Data &amp; P-Factor'!$E$19</f>
        <v>9</v>
      </c>
      <c r="X6" s="31">
        <f ca="1">SUM(T4:T200)</f>
        <v>1.5000000000000018</v>
      </c>
      <c r="Y6" s="31">
        <f ca="1">SUM(S4:S200)</f>
        <v>0.49999999999999822</v>
      </c>
      <c r="Z6" s="337"/>
      <c r="AA6" s="155"/>
      <c r="AC6" s="9"/>
      <c r="AD6" s="11"/>
      <c r="AE6" s="28"/>
      <c r="AF6" s="28"/>
      <c r="AG6" s="28"/>
      <c r="AH6" s="28"/>
      <c r="AI6" s="28"/>
      <c r="AJ6" s="28"/>
      <c r="AK6" s="28"/>
    </row>
    <row r="7" spans="1:37" x14ac:dyDescent="0.2">
      <c r="A7" s="93" t="str">
        <f>'Task PV @ PT'!A8</f>
        <v>#4</v>
      </c>
      <c r="B7" s="248">
        <f>'Task PV @ PT'!B8</f>
        <v>38443</v>
      </c>
      <c r="C7" s="248">
        <f>'Task PV @ PT'!C8</f>
        <v>38503</v>
      </c>
      <c r="D7" s="10">
        <f>'Task PV @ PT'!D8</f>
        <v>10</v>
      </c>
      <c r="E7" s="248">
        <f>'Task EV @ AT'!B8</f>
        <v>38412</v>
      </c>
      <c r="F7" s="248">
        <f>'Task EV @ AT'!C8</f>
        <v>38503</v>
      </c>
      <c r="G7" s="214">
        <f ca="1">'Task EV @ AT'!BM8</f>
        <v>10</v>
      </c>
      <c r="H7" s="24">
        <f t="shared" si="2"/>
        <v>3</v>
      </c>
      <c r="I7" s="24">
        <f t="shared" si="3"/>
        <v>5</v>
      </c>
      <c r="J7" s="24">
        <f t="shared" si="4"/>
        <v>2</v>
      </c>
      <c r="K7" s="24">
        <f t="shared" si="5"/>
        <v>5</v>
      </c>
      <c r="L7" s="9" t="str">
        <f t="shared" ca="1" si="6"/>
        <v>C</v>
      </c>
      <c r="M7" s="11" t="str">
        <f t="shared" si="0"/>
        <v>C</v>
      </c>
      <c r="N7" s="28">
        <f ca="1">'Task PV @ PT'!BO8</f>
        <v>10</v>
      </c>
      <c r="O7" s="28">
        <f ca="1">'Task PV @ PT'!BN8</f>
        <v>10</v>
      </c>
      <c r="P7" s="28">
        <f t="shared" ca="1" si="1"/>
        <v>0</v>
      </c>
      <c r="Q7" s="28">
        <f t="shared" ca="1" si="7"/>
        <v>0</v>
      </c>
      <c r="R7" s="28">
        <f t="shared" ca="1" si="8"/>
        <v>0</v>
      </c>
      <c r="S7" s="28">
        <f t="shared" ca="1" si="9"/>
        <v>0</v>
      </c>
      <c r="T7" s="28">
        <f t="shared" ca="1" si="10"/>
        <v>0</v>
      </c>
      <c r="U7" s="28">
        <f t="shared" ca="1" si="11"/>
        <v>10</v>
      </c>
      <c r="V7" s="28">
        <f t="shared" ca="1" si="12"/>
        <v>0</v>
      </c>
      <c r="W7" s="65" t="s">
        <v>31</v>
      </c>
      <c r="X7" s="71">
        <f>'Data &amp; P-Factor'!$E$11</f>
        <v>38353</v>
      </c>
      <c r="Y7" s="77" t="s">
        <v>32</v>
      </c>
      <c r="Z7" s="268"/>
      <c r="AA7" s="155"/>
      <c r="AC7" s="9"/>
      <c r="AD7" s="11"/>
      <c r="AE7" s="28"/>
      <c r="AF7" s="28"/>
      <c r="AG7" s="28"/>
      <c r="AH7" s="28"/>
      <c r="AI7" s="28"/>
      <c r="AJ7" s="28"/>
      <c r="AK7" s="28"/>
    </row>
    <row r="8" spans="1:37" x14ac:dyDescent="0.2">
      <c r="A8" s="93" t="str">
        <f>'Task PV @ PT'!A9</f>
        <v>#5</v>
      </c>
      <c r="B8" s="248">
        <f>'Task PV @ PT'!B9</f>
        <v>38443</v>
      </c>
      <c r="C8" s="248">
        <f>'Task PV @ PT'!C9</f>
        <v>38533</v>
      </c>
      <c r="D8" s="10">
        <f>'Task PV @ PT'!D9</f>
        <v>15</v>
      </c>
      <c r="E8" s="248">
        <f>'Task EV @ AT'!B9</f>
        <v>38443</v>
      </c>
      <c r="F8" s="248">
        <f>'Task EV @ AT'!C9</f>
        <v>38564</v>
      </c>
      <c r="G8" s="214">
        <f ca="1">'Task EV @ AT'!BM9</f>
        <v>15</v>
      </c>
      <c r="H8" s="24">
        <f t="shared" si="2"/>
        <v>3</v>
      </c>
      <c r="I8" s="24">
        <f t="shared" si="3"/>
        <v>5.9666666666666668</v>
      </c>
      <c r="J8" s="24">
        <f t="shared" si="4"/>
        <v>3</v>
      </c>
      <c r="K8" s="24">
        <f t="shared" si="5"/>
        <v>7</v>
      </c>
      <c r="L8" s="9" t="str">
        <f t="shared" ca="1" si="6"/>
        <v>C</v>
      </c>
      <c r="M8" s="11" t="str">
        <f t="shared" si="0"/>
        <v>C</v>
      </c>
      <c r="N8" s="28">
        <f ca="1">'Task PV @ PT'!BO9</f>
        <v>15</v>
      </c>
      <c r="O8" s="28">
        <f ca="1">'Task PV @ PT'!BN9</f>
        <v>15</v>
      </c>
      <c r="P8" s="28">
        <f t="shared" ca="1" si="1"/>
        <v>0</v>
      </c>
      <c r="Q8" s="28">
        <f t="shared" ca="1" si="7"/>
        <v>0</v>
      </c>
      <c r="R8" s="28">
        <f t="shared" ca="1" si="8"/>
        <v>0</v>
      </c>
      <c r="S8" s="28">
        <f t="shared" ca="1" si="9"/>
        <v>0</v>
      </c>
      <c r="T8" s="28">
        <f t="shared" ca="1" si="10"/>
        <v>0</v>
      </c>
      <c r="U8" s="28">
        <f t="shared" ca="1" si="11"/>
        <v>15</v>
      </c>
      <c r="V8" s="28">
        <f t="shared" ca="1" si="12"/>
        <v>0</v>
      </c>
      <c r="W8" s="66" t="s">
        <v>71</v>
      </c>
      <c r="X8" s="68">
        <f ca="1">'Data &amp; P-Factor'!$E$8</f>
        <v>38337</v>
      </c>
      <c r="Y8" s="78">
        <f ca="1" xml:space="preserve"> (X4 + X6) - (Y4 + Y6)</f>
        <v>3.5527136788005009E-15</v>
      </c>
      <c r="Z8" s="269"/>
      <c r="AA8" s="155"/>
      <c r="AC8" s="9"/>
      <c r="AD8" s="11"/>
      <c r="AE8" s="28"/>
      <c r="AF8" s="28"/>
      <c r="AG8" s="28"/>
      <c r="AH8" s="28"/>
      <c r="AI8" s="28"/>
      <c r="AJ8" s="28"/>
      <c r="AK8" s="28"/>
    </row>
    <row r="9" spans="1:37" x14ac:dyDescent="0.2">
      <c r="A9" s="93" t="str">
        <f>'Task PV @ PT'!A10</f>
        <v>#6</v>
      </c>
      <c r="B9" s="248">
        <f>'Task PV @ PT'!B10</f>
        <v>38473</v>
      </c>
      <c r="C9" s="248">
        <f>'Task PV @ PT'!C10</f>
        <v>38533</v>
      </c>
      <c r="D9" s="10">
        <f>'Task PV @ PT'!D10</f>
        <v>10</v>
      </c>
      <c r="E9" s="248">
        <f>'Task EV @ AT'!B10</f>
        <v>38504</v>
      </c>
      <c r="F9" s="248">
        <f>'Task EV @ AT'!C10</f>
        <v>38564</v>
      </c>
      <c r="G9" s="214">
        <f ca="1">'Task EV @ AT'!BM10</f>
        <v>10</v>
      </c>
      <c r="H9" s="24">
        <f t="shared" si="2"/>
        <v>4</v>
      </c>
      <c r="I9" s="24">
        <f t="shared" si="3"/>
        <v>5.9666666666666668</v>
      </c>
      <c r="J9" s="24">
        <f t="shared" si="4"/>
        <v>5</v>
      </c>
      <c r="K9" s="24">
        <f t="shared" si="5"/>
        <v>7</v>
      </c>
      <c r="L9" s="9" t="str">
        <f t="shared" ca="1" si="6"/>
        <v>C</v>
      </c>
      <c r="M9" s="11" t="str">
        <f t="shared" si="0"/>
        <v>C</v>
      </c>
      <c r="N9" s="28">
        <f ca="1">'Task PV @ PT'!BO10</f>
        <v>10</v>
      </c>
      <c r="O9" s="28">
        <f ca="1">'Task PV @ PT'!BN10</f>
        <v>10</v>
      </c>
      <c r="P9" s="28">
        <f t="shared" ca="1" si="1"/>
        <v>0</v>
      </c>
      <c r="Q9" s="28">
        <f t="shared" ca="1" si="7"/>
        <v>0</v>
      </c>
      <c r="R9" s="28">
        <f t="shared" ca="1" si="8"/>
        <v>0</v>
      </c>
      <c r="S9" s="28">
        <f t="shared" ca="1" si="9"/>
        <v>0</v>
      </c>
      <c r="T9" s="28">
        <f t="shared" ca="1" si="10"/>
        <v>0</v>
      </c>
      <c r="U9" s="28">
        <f t="shared" ca="1" si="11"/>
        <v>10</v>
      </c>
      <c r="V9" s="28">
        <f t="shared" ca="1" si="12"/>
        <v>0</v>
      </c>
      <c r="W9" s="66" t="s">
        <v>72</v>
      </c>
      <c r="X9" s="68">
        <f ca="1">'Data &amp; P-Factor'!$E$9</f>
        <v>38656</v>
      </c>
      <c r="Y9" s="338" t="s">
        <v>248</v>
      </c>
      <c r="AC9" s="9"/>
      <c r="AD9" s="11"/>
      <c r="AE9" s="28"/>
      <c r="AF9" s="28"/>
      <c r="AG9" s="28"/>
      <c r="AH9" s="28"/>
      <c r="AI9" s="28"/>
      <c r="AJ9" s="28"/>
      <c r="AK9" s="28"/>
    </row>
    <row r="10" spans="1:37" x14ac:dyDescent="0.2">
      <c r="A10" s="93" t="str">
        <f>'Task PV @ PT'!A11</f>
        <v>#7</v>
      </c>
      <c r="B10" s="248">
        <f>'Task PV @ PT'!B11</f>
        <v>38412</v>
      </c>
      <c r="C10" s="248">
        <f>'Task PV @ PT'!C11</f>
        <v>38564</v>
      </c>
      <c r="D10" s="10">
        <f>'Task PV @ PT'!D11</f>
        <v>50</v>
      </c>
      <c r="E10" s="248">
        <f>'Task EV @ AT'!B11</f>
        <v>38443</v>
      </c>
      <c r="F10" s="248">
        <f>'Task EV @ AT'!C11</f>
        <v>38625</v>
      </c>
      <c r="G10" s="214">
        <f ca="1">'Task EV @ AT'!BM11</f>
        <v>50</v>
      </c>
      <c r="H10" s="24">
        <f t="shared" si="2"/>
        <v>2</v>
      </c>
      <c r="I10" s="24">
        <f t="shared" si="3"/>
        <v>7</v>
      </c>
      <c r="J10" s="24">
        <f t="shared" si="4"/>
        <v>3</v>
      </c>
      <c r="K10" s="24">
        <f t="shared" si="5"/>
        <v>8.9666666666666668</v>
      </c>
      <c r="L10" s="9" t="str">
        <f t="shared" ca="1" si="6"/>
        <v>S</v>
      </c>
      <c r="M10" s="11" t="str">
        <f t="shared" si="0"/>
        <v>C</v>
      </c>
      <c r="N10" s="28">
        <f ca="1">'Task PV @ PT'!BO11</f>
        <v>50</v>
      </c>
      <c r="O10" s="28">
        <f ca="1">'Task PV @ PT'!BN11</f>
        <v>40</v>
      </c>
      <c r="P10" s="28">
        <f t="shared" ca="1" si="1"/>
        <v>49</v>
      </c>
      <c r="Q10" s="28">
        <f t="shared" ca="1" si="7"/>
        <v>1</v>
      </c>
      <c r="R10" s="28">
        <f t="shared" ca="1" si="8"/>
        <v>0</v>
      </c>
      <c r="S10" s="28">
        <f t="shared" ca="1" si="9"/>
        <v>0</v>
      </c>
      <c r="T10" s="28">
        <f t="shared" ca="1" si="10"/>
        <v>0</v>
      </c>
      <c r="U10" s="28">
        <f t="shared" ca="1" si="11"/>
        <v>0</v>
      </c>
      <c r="V10" s="28">
        <f t="shared" ca="1" si="12"/>
        <v>0</v>
      </c>
      <c r="W10" s="66" t="s">
        <v>73</v>
      </c>
      <c r="X10" s="218">
        <f ca="1">IF(ISNUMBER(X8),DAYS360(X8,X9)/$Y$11, 0)</f>
        <v>10.5</v>
      </c>
      <c r="Y10" s="339" t="str">
        <f>'Data &amp; P-Factor'!$G$37</f>
        <v>M</v>
      </c>
      <c r="AC10" s="9"/>
      <c r="AD10" s="11"/>
      <c r="AE10" s="28"/>
      <c r="AF10" s="28"/>
      <c r="AG10" s="28"/>
      <c r="AH10" s="28"/>
      <c r="AI10" s="28"/>
      <c r="AJ10" s="28"/>
      <c r="AK10" s="28"/>
    </row>
    <row r="11" spans="1:37" x14ac:dyDescent="0.2">
      <c r="A11" s="93" t="str">
        <f>'Task PV @ PT'!A12</f>
        <v>#8</v>
      </c>
      <c r="B11" s="248">
        <f>'Task PV @ PT'!B12</f>
        <v>38473</v>
      </c>
      <c r="C11" s="248">
        <f>'Task PV @ PT'!C12</f>
        <v>38595</v>
      </c>
      <c r="D11" s="10">
        <f>'Task PV @ PT'!D12</f>
        <v>20</v>
      </c>
      <c r="E11" s="248">
        <f>'Task EV @ AT'!B12</f>
        <v>38534</v>
      </c>
      <c r="F11" s="248">
        <f>'Task EV @ AT'!C12</f>
        <v>38686</v>
      </c>
      <c r="G11" s="214">
        <f ca="1">'Task EV @ AT'!BM12</f>
        <v>13</v>
      </c>
      <c r="H11" s="24">
        <f t="shared" si="2"/>
        <v>4</v>
      </c>
      <c r="I11" s="24">
        <f t="shared" si="3"/>
        <v>8</v>
      </c>
      <c r="J11" s="24">
        <f t="shared" si="4"/>
        <v>6</v>
      </c>
      <c r="K11" s="24">
        <f t="shared" si="5"/>
        <v>10.966666666666667</v>
      </c>
      <c r="L11" s="9" t="str">
        <f t="shared" ca="1" si="6"/>
        <v>S</v>
      </c>
      <c r="M11" s="11" t="str">
        <f t="shared" si="0"/>
        <v>S</v>
      </c>
      <c r="N11" s="28">
        <f ca="1">'Task PV @ PT'!BO12</f>
        <v>15</v>
      </c>
      <c r="O11" s="28">
        <f ca="1">'Task PV @ PT'!BN12</f>
        <v>10</v>
      </c>
      <c r="P11" s="28">
        <f t="shared" ca="1" si="1"/>
        <v>14.500000000000002</v>
      </c>
      <c r="Q11" s="28">
        <f t="shared" ca="1" si="7"/>
        <v>0</v>
      </c>
      <c r="R11" s="28">
        <f t="shared" ca="1" si="8"/>
        <v>0</v>
      </c>
      <c r="S11" s="28">
        <f t="shared" ca="1" si="9"/>
        <v>0</v>
      </c>
      <c r="T11" s="28">
        <f t="shared" ca="1" si="10"/>
        <v>1.5000000000000018</v>
      </c>
      <c r="U11" s="28">
        <f t="shared" ca="1" si="11"/>
        <v>0</v>
      </c>
      <c r="V11" s="28">
        <f t="shared" ca="1" si="12"/>
        <v>0</v>
      </c>
      <c r="W11" s="67" t="s">
        <v>33</v>
      </c>
      <c r="X11" s="72">
        <f ca="1">IF(ISNUMBER(X8),DAYS360($X8,$X7)/30,0)</f>
        <v>0.5</v>
      </c>
      <c r="Y11" s="340">
        <f xml:space="preserve"> IF(ISBLANK($Y$10), " ", IF($Y$10 = "M", 30, IF($Y$10 = "W", 7, 1)))</f>
        <v>30</v>
      </c>
      <c r="AC11" s="9"/>
      <c r="AD11" s="11"/>
      <c r="AE11" s="28"/>
      <c r="AF11" s="28"/>
      <c r="AG11" s="28"/>
      <c r="AH11" s="28"/>
      <c r="AI11" s="28"/>
      <c r="AJ11" s="28"/>
      <c r="AK11" s="28"/>
    </row>
    <row r="12" spans="1:37" x14ac:dyDescent="0.2">
      <c r="A12" s="93" t="str">
        <f>'Task PV @ PT'!A13</f>
        <v>#9</v>
      </c>
      <c r="B12" s="248">
        <f>'Task PV @ PT'!B13</f>
        <v>38534</v>
      </c>
      <c r="C12" s="248">
        <f>'Task PV @ PT'!C13</f>
        <v>38625</v>
      </c>
      <c r="D12" s="10">
        <f>'Task PV @ PT'!D13</f>
        <v>15</v>
      </c>
      <c r="E12" s="248">
        <f>'Task EV @ AT'!B13</f>
        <v>38596</v>
      </c>
      <c r="F12" s="248">
        <f>'Task EV @ AT'!C13</f>
        <v>38686</v>
      </c>
      <c r="G12" s="214">
        <f ca="1">'Task EV @ AT'!BM13</f>
        <v>5</v>
      </c>
      <c r="H12" s="24">
        <f t="shared" si="2"/>
        <v>6</v>
      </c>
      <c r="I12" s="24">
        <f t="shared" si="3"/>
        <v>8.9666666666666668</v>
      </c>
      <c r="J12" s="24">
        <f t="shared" si="4"/>
        <v>8</v>
      </c>
      <c r="K12" s="24">
        <f t="shared" si="5"/>
        <v>10.966666666666667</v>
      </c>
      <c r="L12" s="9" t="str">
        <f t="shared" ca="1" si="6"/>
        <v>S</v>
      </c>
      <c r="M12" s="11" t="str">
        <f t="shared" si="0"/>
        <v>S</v>
      </c>
      <c r="N12" s="28">
        <f ca="1">'Task PV @ PT'!BO13</f>
        <v>5</v>
      </c>
      <c r="O12" s="28">
        <f ca="1">'Task PV @ PT'!BN13</f>
        <v>0</v>
      </c>
      <c r="P12" s="28">
        <f t="shared" ca="1" si="1"/>
        <v>4.5000000000000018</v>
      </c>
      <c r="Q12" s="28">
        <f t="shared" ca="1" si="7"/>
        <v>0</v>
      </c>
      <c r="R12" s="28">
        <f t="shared" ca="1" si="8"/>
        <v>0</v>
      </c>
      <c r="S12" s="28">
        <f t="shared" ca="1" si="9"/>
        <v>0.49999999999999822</v>
      </c>
      <c r="T12" s="28">
        <f t="shared" ca="1" si="10"/>
        <v>0</v>
      </c>
      <c r="U12" s="28">
        <f t="shared" ca="1" si="11"/>
        <v>0</v>
      </c>
      <c r="V12" s="28">
        <f t="shared" ca="1" si="12"/>
        <v>0</v>
      </c>
      <c r="W12" s="19" t="s">
        <v>34</v>
      </c>
      <c r="X12" s="69">
        <f ca="1">SUMIF($L4:$L$200,"C",$D$4:$D$200) + SUM($P$4:$P$200)</f>
        <v>158</v>
      </c>
      <c r="Y12" s="12" t="s">
        <v>35</v>
      </c>
      <c r="AC12" s="9"/>
      <c r="AD12" s="11"/>
      <c r="AE12" s="28"/>
      <c r="AF12" s="28"/>
      <c r="AG12" s="28"/>
      <c r="AH12" s="28"/>
      <c r="AI12" s="28"/>
      <c r="AJ12" s="28"/>
      <c r="AK12" s="28"/>
    </row>
    <row r="13" spans="1:37" x14ac:dyDescent="0.2">
      <c r="A13" s="93" t="str">
        <f>'Task PV @ PT'!A14</f>
        <v>#10</v>
      </c>
      <c r="B13" s="248">
        <f>'Task PV @ PT'!B14</f>
        <v>38596</v>
      </c>
      <c r="C13" s="248">
        <f>'Task PV @ PT'!C14</f>
        <v>38656</v>
      </c>
      <c r="D13" s="10">
        <f>'Task PV @ PT'!D14</f>
        <v>10</v>
      </c>
      <c r="E13" s="248">
        <f>'Task EV @ AT'!B14</f>
        <v>38626</v>
      </c>
      <c r="F13" s="248">
        <f>'Task EV @ AT'!C14</f>
        <v>38717</v>
      </c>
      <c r="G13" s="214">
        <f ca="1">'Task EV @ AT'!BM14</f>
        <v>0</v>
      </c>
      <c r="H13" s="24">
        <f t="shared" si="2"/>
        <v>8</v>
      </c>
      <c r="I13" s="24">
        <f t="shared" si="3"/>
        <v>10</v>
      </c>
      <c r="J13" s="24">
        <f t="shared" si="4"/>
        <v>9</v>
      </c>
      <c r="K13" s="24">
        <f t="shared" si="5"/>
        <v>12</v>
      </c>
      <c r="L13" s="9">
        <f t="shared" ca="1" si="6"/>
        <v>0</v>
      </c>
      <c r="M13" s="11">
        <f t="shared" si="0"/>
        <v>0</v>
      </c>
      <c r="N13" s="28">
        <f ca="1">'Task PV @ PT'!BO14</f>
        <v>0</v>
      </c>
      <c r="O13" s="28">
        <f ca="1">'Task PV @ PT'!BN14</f>
        <v>0</v>
      </c>
      <c r="P13" s="28">
        <f t="shared" ca="1" si="1"/>
        <v>0</v>
      </c>
      <c r="Q13" s="28">
        <f t="shared" ca="1" si="7"/>
        <v>0</v>
      </c>
      <c r="R13" s="28">
        <f t="shared" ca="1" si="8"/>
        <v>0</v>
      </c>
      <c r="S13" s="28">
        <f t="shared" ca="1" si="9"/>
        <v>0</v>
      </c>
      <c r="T13" s="28">
        <f t="shared" ca="1" si="10"/>
        <v>0</v>
      </c>
      <c r="U13" s="28">
        <f t="shared" ca="1" si="11"/>
        <v>0</v>
      </c>
      <c r="V13" s="28">
        <f t="shared" ca="1" si="12"/>
        <v>0</v>
      </c>
      <c r="W13" s="7" t="s">
        <v>36</v>
      </c>
      <c r="X13" s="70">
        <f ca="1">SUM($G$4:$G$200)</f>
        <v>158</v>
      </c>
      <c r="Y13" s="20" t="str">
        <f ca="1">IF(OR($X$12 &lt; ($X$13 +(0.005 * $X$13)), $X$12 &gt; ($X$13 - (0.005 * $X$13))),"Yes PV-EVcalc","No PV-EVcalc")</f>
        <v>Yes PV-EVcalc</v>
      </c>
      <c r="AC13" s="9"/>
      <c r="AD13" s="11"/>
      <c r="AE13" s="28"/>
      <c r="AF13" s="28"/>
      <c r="AG13" s="28"/>
      <c r="AH13" s="28"/>
      <c r="AI13" s="28"/>
      <c r="AJ13" s="28"/>
      <c r="AK13" s="28"/>
    </row>
    <row r="14" spans="1:37" x14ac:dyDescent="0.2">
      <c r="A14" s="93" t="str">
        <f>'Task PV @ PT'!A15</f>
        <v>Task Identifier</v>
      </c>
      <c r="B14" s="248" t="str">
        <f>'Task PV @ PT'!B15</f>
        <v>x</v>
      </c>
      <c r="C14" s="248" t="str">
        <f>'Task PV @ PT'!C15</f>
        <v>x</v>
      </c>
      <c r="D14" s="10" t="str">
        <f>'Task PV @ PT'!D15</f>
        <v>x</v>
      </c>
      <c r="E14" s="248" t="str">
        <f>'Task EV @ AT'!B15</f>
        <v>x</v>
      </c>
      <c r="F14" s="248" t="str">
        <f>'Task EV @ AT'!C15</f>
        <v>x</v>
      </c>
      <c r="G14" s="214" t="str">
        <f ca="1">'Task EV @ AT'!BM15</f>
        <v>x</v>
      </c>
      <c r="H14" s="24" t="str">
        <f t="shared" si="2"/>
        <v>x</v>
      </c>
      <c r="I14" s="24" t="str">
        <f t="shared" si="3"/>
        <v>x</v>
      </c>
      <c r="J14" s="24" t="str">
        <f t="shared" si="4"/>
        <v>x</v>
      </c>
      <c r="K14" s="24" t="str">
        <f t="shared" si="5"/>
        <v>x</v>
      </c>
      <c r="L14" s="9">
        <f t="shared" ca="1" si="6"/>
        <v>0</v>
      </c>
      <c r="M14" s="11">
        <f t="shared" si="0"/>
        <v>0</v>
      </c>
      <c r="N14" s="28" t="str">
        <f ca="1">'Task PV @ PT'!BO15</f>
        <v>x</v>
      </c>
      <c r="O14" s="28" t="str">
        <f ca="1">'Task PV @ PT'!BN15</f>
        <v>x</v>
      </c>
      <c r="P14" s="28">
        <f t="shared" ca="1" si="1"/>
        <v>0</v>
      </c>
      <c r="Q14" s="28">
        <f t="shared" ca="1" si="7"/>
        <v>0</v>
      </c>
      <c r="R14" s="28">
        <f t="shared" ca="1" si="8"/>
        <v>0</v>
      </c>
      <c r="S14" s="28">
        <f t="shared" ca="1" si="9"/>
        <v>0</v>
      </c>
      <c r="T14" s="28">
        <f t="shared" ca="1" si="10"/>
        <v>0</v>
      </c>
      <c r="U14" s="28">
        <f t="shared" ca="1" si="11"/>
        <v>0</v>
      </c>
      <c r="V14" s="28">
        <f t="shared" ca="1" si="12"/>
        <v>0</v>
      </c>
      <c r="W14" s="7" t="s">
        <v>37</v>
      </c>
      <c r="X14" s="353">
        <f ca="1">'Data &amp; P-Factor'!$E$20</f>
        <v>158</v>
      </c>
      <c r="Y14" s="1" t="str">
        <f ca="1">IF($X$14 = $X$13,"Yes EVrep-EVcalc","No EVrep-EVcalc")</f>
        <v>Yes EVrep-EVcalc</v>
      </c>
    </row>
    <row r="15" spans="1:37" x14ac:dyDescent="0.2">
      <c r="A15" s="93" t="str">
        <f>'Task PV @ PT'!A16</f>
        <v>Task Identifier</v>
      </c>
      <c r="B15" s="248" t="str">
        <f>'Task PV @ PT'!B16</f>
        <v>x</v>
      </c>
      <c r="C15" s="248" t="str">
        <f>'Task PV @ PT'!C16</f>
        <v>x</v>
      </c>
      <c r="D15" s="10" t="str">
        <f>'Task PV @ PT'!D16</f>
        <v>x</v>
      </c>
      <c r="E15" s="248" t="str">
        <f>'Task EV @ AT'!B16</f>
        <v>x</v>
      </c>
      <c r="F15" s="248" t="str">
        <f>'Task EV @ AT'!C16</f>
        <v>x</v>
      </c>
      <c r="G15" s="214" t="str">
        <f ca="1">'Task EV @ AT'!BM16</f>
        <v>x</v>
      </c>
      <c r="H15" s="24" t="str">
        <f t="shared" si="2"/>
        <v>x</v>
      </c>
      <c r="I15" s="24" t="str">
        <f t="shared" si="3"/>
        <v>x</v>
      </c>
      <c r="J15" s="24" t="str">
        <f t="shared" si="4"/>
        <v>x</v>
      </c>
      <c r="K15" s="24" t="str">
        <f t="shared" si="5"/>
        <v>x</v>
      </c>
      <c r="L15" s="9">
        <f t="shared" ca="1" si="6"/>
        <v>0</v>
      </c>
      <c r="M15" s="11">
        <f t="shared" si="0"/>
        <v>0</v>
      </c>
      <c r="N15" s="28" t="str">
        <f ca="1">'Task PV @ PT'!BO16</f>
        <v>x</v>
      </c>
      <c r="O15" s="28" t="str">
        <f ca="1">'Task PV @ PT'!BN16</f>
        <v>x</v>
      </c>
      <c r="P15" s="28">
        <f t="shared" ca="1" si="1"/>
        <v>0</v>
      </c>
      <c r="Q15" s="28">
        <f t="shared" ca="1" si="7"/>
        <v>0</v>
      </c>
      <c r="R15" s="28">
        <f t="shared" ca="1" si="8"/>
        <v>0</v>
      </c>
      <c r="S15" s="28">
        <f t="shared" ca="1" si="9"/>
        <v>0</v>
      </c>
      <c r="T15" s="28">
        <f t="shared" ca="1" si="10"/>
        <v>0</v>
      </c>
      <c r="U15" s="28">
        <f t="shared" ca="1" si="11"/>
        <v>0</v>
      </c>
      <c r="V15" s="28">
        <f t="shared" ca="1" si="12"/>
        <v>0</v>
      </c>
      <c r="W15" s="19" t="s">
        <v>38</v>
      </c>
      <c r="X15" s="32">
        <f ca="1" xml:space="preserve"> SUM(U4:U200) + SUMIF(R4:R200,"&gt;0",G4:G200) + SUMIF(T4:T200,"&gt;0",G4:G200) + SUMIF(Q4:Q200,"&gt;0",P4:P200) + SUMIF(S4:S200,"&gt;0",P4:P200) + SUM(V4:V200)</f>
        <v>156.5</v>
      </c>
      <c r="Y15" s="11"/>
      <c r="AC15" s="215"/>
      <c r="AD15" s="215"/>
      <c r="AE15" s="216"/>
      <c r="AF15" s="216"/>
      <c r="AG15" s="217"/>
      <c r="AH15" s="217"/>
      <c r="AI15" s="217"/>
      <c r="AJ15" s="217"/>
      <c r="AK15" s="217"/>
    </row>
    <row r="16" spans="1:37" ht="13.5" thickBot="1" x14ac:dyDescent="0.25">
      <c r="A16" s="93" t="str">
        <f>'Task PV @ PT'!A17</f>
        <v>Task Identifier</v>
      </c>
      <c r="B16" s="248" t="str">
        <f>'Task PV @ PT'!B17</f>
        <v>x</v>
      </c>
      <c r="C16" s="248" t="str">
        <f>'Task PV @ PT'!C17</f>
        <v>x</v>
      </c>
      <c r="D16" s="10" t="str">
        <f>'Task PV @ PT'!D17</f>
        <v>x</v>
      </c>
      <c r="E16" s="248" t="str">
        <f>'Task EV @ AT'!B17</f>
        <v>x</v>
      </c>
      <c r="F16" s="248" t="str">
        <f>'Task EV @ AT'!C17</f>
        <v>x</v>
      </c>
      <c r="G16" s="214" t="str">
        <f ca="1">'Task EV @ AT'!BM17</f>
        <v>x</v>
      </c>
      <c r="H16" s="24" t="str">
        <f t="shared" si="2"/>
        <v>x</v>
      </c>
      <c r="I16" s="24" t="str">
        <f t="shared" si="3"/>
        <v>x</v>
      </c>
      <c r="J16" s="24" t="str">
        <f t="shared" si="4"/>
        <v>x</v>
      </c>
      <c r="K16" s="24" t="str">
        <f t="shared" si="5"/>
        <v>x</v>
      </c>
      <c r="L16" s="9">
        <f t="shared" ca="1" si="6"/>
        <v>0</v>
      </c>
      <c r="M16" s="11">
        <f t="shared" si="0"/>
        <v>0</v>
      </c>
      <c r="N16" s="28" t="str">
        <f ca="1">'Task PV @ PT'!BO17</f>
        <v>x</v>
      </c>
      <c r="O16" s="28" t="str">
        <f ca="1">'Task PV @ PT'!BN17</f>
        <v>x</v>
      </c>
      <c r="P16" s="28">
        <f t="shared" ca="1" si="1"/>
        <v>0</v>
      </c>
      <c r="Q16" s="28">
        <f t="shared" ca="1" si="7"/>
        <v>0</v>
      </c>
      <c r="R16" s="28">
        <f t="shared" ca="1" si="8"/>
        <v>0</v>
      </c>
      <c r="S16" s="28">
        <f t="shared" ca="1" si="9"/>
        <v>0</v>
      </c>
      <c r="T16" s="28">
        <f t="shared" ca="1" si="10"/>
        <v>0</v>
      </c>
      <c r="U16" s="28">
        <f t="shared" ca="1" si="11"/>
        <v>0</v>
      </c>
      <c r="V16" s="28">
        <f t="shared" ca="1" si="12"/>
        <v>0</v>
      </c>
      <c r="AC16" s="9"/>
      <c r="AD16" s="11"/>
      <c r="AE16" s="28"/>
      <c r="AF16" s="28"/>
      <c r="AG16" s="28"/>
      <c r="AH16" s="28"/>
      <c r="AI16" s="28"/>
      <c r="AJ16" s="28"/>
      <c r="AK16" s="28"/>
    </row>
    <row r="17" spans="1:37" ht="17.25" thickTop="1" thickBot="1" x14ac:dyDescent="0.3">
      <c r="A17" s="93" t="str">
        <f>'Task PV @ PT'!A18</f>
        <v>Task Identifier</v>
      </c>
      <c r="B17" s="248" t="str">
        <f>'Task PV @ PT'!B18</f>
        <v>x</v>
      </c>
      <c r="C17" s="248" t="str">
        <f>'Task PV @ PT'!C18</f>
        <v>x</v>
      </c>
      <c r="D17" s="10" t="str">
        <f>'Task PV @ PT'!D18</f>
        <v>x</v>
      </c>
      <c r="E17" s="248" t="str">
        <f>'Task EV @ AT'!B18</f>
        <v>x</v>
      </c>
      <c r="F17" s="248" t="str">
        <f>'Task EV @ AT'!C18</f>
        <v>x</v>
      </c>
      <c r="G17" s="214" t="str">
        <f ca="1">'Task EV @ AT'!BM18</f>
        <v>x</v>
      </c>
      <c r="H17" s="24" t="str">
        <f t="shared" si="2"/>
        <v>x</v>
      </c>
      <c r="I17" s="24" t="str">
        <f t="shared" si="3"/>
        <v>x</v>
      </c>
      <c r="J17" s="24" t="str">
        <f t="shared" si="4"/>
        <v>x</v>
      </c>
      <c r="K17" s="24" t="str">
        <f t="shared" si="5"/>
        <v>x</v>
      </c>
      <c r="L17" s="9">
        <f t="shared" ca="1" si="6"/>
        <v>0</v>
      </c>
      <c r="M17" s="11">
        <f t="shared" si="0"/>
        <v>0</v>
      </c>
      <c r="N17" s="28" t="str">
        <f ca="1">'Task PV @ PT'!BO18</f>
        <v>x</v>
      </c>
      <c r="O17" s="28" t="str">
        <f ca="1">'Task PV @ PT'!BN18</f>
        <v>x</v>
      </c>
      <c r="P17" s="28">
        <f t="shared" ca="1" si="1"/>
        <v>0</v>
      </c>
      <c r="Q17" s="28">
        <f t="shared" ca="1" si="7"/>
        <v>0</v>
      </c>
      <c r="R17" s="28">
        <f t="shared" ca="1" si="8"/>
        <v>0</v>
      </c>
      <c r="S17" s="28">
        <f t="shared" ca="1" si="9"/>
        <v>0</v>
      </c>
      <c r="T17" s="28">
        <f t="shared" ca="1" si="10"/>
        <v>0</v>
      </c>
      <c r="U17" s="28">
        <f t="shared" ca="1" si="11"/>
        <v>0</v>
      </c>
      <c r="V17" s="28">
        <f t="shared" ca="1" si="12"/>
        <v>0</v>
      </c>
      <c r="W17" s="2" t="s">
        <v>39</v>
      </c>
      <c r="X17" s="73">
        <f ca="1" xml:space="preserve"> IF(OR($W$6 = 0, $W$4 = 0, $W$4 = "No Data"), "No Data", IF($Y$13 = "Yes PV-EVcalc",$X$15 / $X$13,"Error"))</f>
        <v>0.990506329113924</v>
      </c>
      <c r="Y17" s="75">
        <f ca="1" xml:space="preserve"> IF(X15 = 0,0,X15/X13)</f>
        <v>0.990506329113924</v>
      </c>
      <c r="AC17" s="9"/>
      <c r="AD17" s="11"/>
      <c r="AE17" s="28"/>
      <c r="AF17" s="28"/>
      <c r="AG17" s="28"/>
      <c r="AH17" s="28"/>
      <c r="AI17" s="28"/>
      <c r="AJ17" s="28"/>
      <c r="AK17" s="28"/>
    </row>
    <row r="18" spans="1:37" ht="14.25" thickTop="1" thickBot="1" x14ac:dyDescent="0.25">
      <c r="A18" s="93" t="str">
        <f>'Task PV @ PT'!A19</f>
        <v>Task Identifier</v>
      </c>
      <c r="B18" s="248" t="str">
        <f>'Task PV @ PT'!B19</f>
        <v>x</v>
      </c>
      <c r="C18" s="248" t="str">
        <f>'Task PV @ PT'!C19</f>
        <v>x</v>
      </c>
      <c r="D18" s="10" t="str">
        <f>'Task PV @ PT'!D19</f>
        <v>x</v>
      </c>
      <c r="E18" s="248" t="str">
        <f>'Task EV @ AT'!B19</f>
        <v>x</v>
      </c>
      <c r="F18" s="248" t="str">
        <f>'Task EV @ AT'!C19</f>
        <v>x</v>
      </c>
      <c r="G18" s="214" t="str">
        <f ca="1">'Task EV @ AT'!BM19</f>
        <v>x</v>
      </c>
      <c r="H18" s="24" t="str">
        <f t="shared" si="2"/>
        <v>x</v>
      </c>
      <c r="I18" s="24" t="str">
        <f t="shared" si="3"/>
        <v>x</v>
      </c>
      <c r="J18" s="24" t="str">
        <f t="shared" si="4"/>
        <v>x</v>
      </c>
      <c r="K18" s="24" t="str">
        <f t="shared" si="5"/>
        <v>x</v>
      </c>
      <c r="L18" s="9">
        <f t="shared" ca="1" si="6"/>
        <v>0</v>
      </c>
      <c r="M18" s="11">
        <f t="shared" si="0"/>
        <v>0</v>
      </c>
      <c r="N18" s="28" t="str">
        <f ca="1">'Task PV @ PT'!BO19</f>
        <v>x</v>
      </c>
      <c r="O18" s="28" t="str">
        <f ca="1">'Task PV @ PT'!BN19</f>
        <v>x</v>
      </c>
      <c r="P18" s="28">
        <f t="shared" ca="1" si="1"/>
        <v>0</v>
      </c>
      <c r="Q18" s="28">
        <f t="shared" ca="1" si="7"/>
        <v>0</v>
      </c>
      <c r="R18" s="28">
        <f t="shared" ca="1" si="8"/>
        <v>0</v>
      </c>
      <c r="S18" s="28">
        <f t="shared" ca="1" si="9"/>
        <v>0</v>
      </c>
      <c r="T18" s="28">
        <f t="shared" ca="1" si="10"/>
        <v>0</v>
      </c>
      <c r="U18" s="28">
        <f t="shared" ca="1" si="11"/>
        <v>0</v>
      </c>
      <c r="V18" s="28">
        <f t="shared" ca="1" si="12"/>
        <v>0</v>
      </c>
      <c r="Y18" s="103" t="s">
        <v>56</v>
      </c>
      <c r="AC18" s="9"/>
      <c r="AD18" s="11"/>
      <c r="AE18" s="28"/>
      <c r="AF18" s="28"/>
      <c r="AG18" s="28"/>
      <c r="AH18" s="28"/>
      <c r="AI18" s="28"/>
      <c r="AJ18" s="28"/>
      <c r="AK18" s="28"/>
    </row>
    <row r="19" spans="1:37" ht="16.5" thickBot="1" x14ac:dyDescent="0.3">
      <c r="A19" s="93" t="str">
        <f>'Task PV @ PT'!A20</f>
        <v>Task Identifier</v>
      </c>
      <c r="B19" s="248" t="str">
        <f>'Task PV @ PT'!B20</f>
        <v>x</v>
      </c>
      <c r="C19" s="248" t="str">
        <f>'Task PV @ PT'!C20</f>
        <v>x</v>
      </c>
      <c r="D19" s="10" t="str">
        <f>'Task PV @ PT'!D20</f>
        <v>x</v>
      </c>
      <c r="E19" s="248" t="str">
        <f>'Task EV @ AT'!B20</f>
        <v>x</v>
      </c>
      <c r="F19" s="248" t="str">
        <f>'Task EV @ AT'!C20</f>
        <v>x</v>
      </c>
      <c r="G19" s="214" t="str">
        <f ca="1">'Task EV @ AT'!BM20</f>
        <v>x</v>
      </c>
      <c r="H19" s="24" t="str">
        <f t="shared" si="2"/>
        <v>x</v>
      </c>
      <c r="I19" s="24" t="str">
        <f t="shared" si="3"/>
        <v>x</v>
      </c>
      <c r="J19" s="24" t="str">
        <f t="shared" si="4"/>
        <v>x</v>
      </c>
      <c r="K19" s="24" t="str">
        <f t="shared" si="5"/>
        <v>x</v>
      </c>
      <c r="L19" s="9">
        <f t="shared" ca="1" si="6"/>
        <v>0</v>
      </c>
      <c r="M19" s="11">
        <f t="shared" si="0"/>
        <v>0</v>
      </c>
      <c r="N19" s="28" t="str">
        <f ca="1">'Task PV @ PT'!BO20</f>
        <v>x</v>
      </c>
      <c r="O19" s="28" t="str">
        <f ca="1">'Task PV @ PT'!BN20</f>
        <v>x</v>
      </c>
      <c r="P19" s="28">
        <f t="shared" ca="1" si="1"/>
        <v>0</v>
      </c>
      <c r="Q19" s="28">
        <f t="shared" ca="1" si="7"/>
        <v>0</v>
      </c>
      <c r="R19" s="28">
        <f t="shared" ca="1" si="8"/>
        <v>0</v>
      </c>
      <c r="S19" s="28">
        <f t="shared" ca="1" si="9"/>
        <v>0</v>
      </c>
      <c r="T19" s="28">
        <f t="shared" ca="1" si="10"/>
        <v>0</v>
      </c>
      <c r="U19" s="28">
        <f t="shared" ca="1" si="11"/>
        <v>0</v>
      </c>
      <c r="V19" s="28">
        <f t="shared" ca="1" si="12"/>
        <v>0</v>
      </c>
      <c r="W19" s="42" t="s">
        <v>40</v>
      </c>
      <c r="X19" s="74">
        <f ca="1" xml:space="preserve"> IF(ISNUMBER(X17),(2 + Y17) / 3, "Error")</f>
        <v>0.99683544303797467</v>
      </c>
      <c r="Y19" s="103" t="s">
        <v>82</v>
      </c>
      <c r="AC19" s="9"/>
      <c r="AD19" s="11"/>
      <c r="AE19" s="28"/>
      <c r="AF19" s="28"/>
      <c r="AG19" s="28"/>
      <c r="AH19" s="28"/>
      <c r="AI19" s="28"/>
      <c r="AJ19" s="28"/>
      <c r="AK19" s="28"/>
    </row>
    <row r="20" spans="1:37" x14ac:dyDescent="0.2">
      <c r="A20" s="93" t="str">
        <f>'Task PV @ PT'!A21</f>
        <v>Task Identifier</v>
      </c>
      <c r="B20" s="248" t="str">
        <f>'Task PV @ PT'!B21</f>
        <v>x</v>
      </c>
      <c r="C20" s="248" t="str">
        <f>'Task PV @ PT'!C21</f>
        <v>x</v>
      </c>
      <c r="D20" s="10" t="str">
        <f>'Task PV @ PT'!D21</f>
        <v>x</v>
      </c>
      <c r="E20" s="248" t="str">
        <f>'Task EV @ AT'!B21</f>
        <v>x</v>
      </c>
      <c r="F20" s="248" t="str">
        <f>'Task EV @ AT'!C21</f>
        <v>x</v>
      </c>
      <c r="G20" s="214" t="str">
        <f ca="1">'Task EV @ AT'!BM21</f>
        <v>x</v>
      </c>
      <c r="H20" s="24" t="str">
        <f t="shared" si="2"/>
        <v>x</v>
      </c>
      <c r="I20" s="24" t="str">
        <f t="shared" si="3"/>
        <v>x</v>
      </c>
      <c r="J20" s="24" t="str">
        <f t="shared" si="4"/>
        <v>x</v>
      </c>
      <c r="K20" s="24" t="str">
        <f t="shared" si="5"/>
        <v>x</v>
      </c>
      <c r="L20" s="9">
        <f t="shared" ca="1" si="6"/>
        <v>0</v>
      </c>
      <c r="M20" s="11">
        <f t="shared" si="0"/>
        <v>0</v>
      </c>
      <c r="N20" s="28" t="str">
        <f ca="1">'Task PV @ PT'!BO21</f>
        <v>x</v>
      </c>
      <c r="O20" s="28" t="str">
        <f ca="1">'Task PV @ PT'!BN21</f>
        <v>x</v>
      </c>
      <c r="P20" s="28">
        <f t="shared" ca="1" si="1"/>
        <v>0</v>
      </c>
      <c r="Q20" s="28">
        <f t="shared" ca="1" si="7"/>
        <v>0</v>
      </c>
      <c r="R20" s="28">
        <f t="shared" ca="1" si="8"/>
        <v>0</v>
      </c>
      <c r="S20" s="28">
        <f t="shared" ca="1" si="9"/>
        <v>0</v>
      </c>
      <c r="T20" s="28">
        <f t="shared" ca="1" si="10"/>
        <v>0</v>
      </c>
      <c r="U20" s="28">
        <f t="shared" ca="1" si="11"/>
        <v>0</v>
      </c>
      <c r="V20" s="28">
        <f t="shared" ca="1" si="12"/>
        <v>0</v>
      </c>
      <c r="Y20" s="104" t="s">
        <v>52</v>
      </c>
      <c r="AC20" s="9"/>
      <c r="AD20" s="11"/>
      <c r="AE20" s="28"/>
      <c r="AF20" s="28"/>
      <c r="AG20" s="28"/>
      <c r="AH20" s="28"/>
      <c r="AI20" s="28"/>
      <c r="AJ20" s="28"/>
      <c r="AK20" s="28"/>
    </row>
    <row r="21" spans="1:37" x14ac:dyDescent="0.2">
      <c r="A21" s="93" t="str">
        <f>'Task PV @ PT'!A22</f>
        <v>Task Identifier</v>
      </c>
      <c r="B21" s="248" t="str">
        <f>'Task PV @ PT'!B22</f>
        <v>x</v>
      </c>
      <c r="C21" s="248" t="str">
        <f>'Task PV @ PT'!C22</f>
        <v>x</v>
      </c>
      <c r="D21" s="10" t="str">
        <f>'Task PV @ PT'!D22</f>
        <v>x</v>
      </c>
      <c r="E21" s="248" t="str">
        <f>'Task EV @ AT'!B22</f>
        <v>x</v>
      </c>
      <c r="F21" s="248" t="str">
        <f>'Task EV @ AT'!C22</f>
        <v>x</v>
      </c>
      <c r="G21" s="214" t="str">
        <f ca="1">'Task EV @ AT'!BM22</f>
        <v>x</v>
      </c>
      <c r="H21" s="24" t="str">
        <f t="shared" si="2"/>
        <v>x</v>
      </c>
      <c r="I21" s="24" t="str">
        <f t="shared" si="3"/>
        <v>x</v>
      </c>
      <c r="J21" s="24" t="str">
        <f t="shared" si="4"/>
        <v>x</v>
      </c>
      <c r="K21" s="24" t="str">
        <f t="shared" si="5"/>
        <v>x</v>
      </c>
      <c r="L21" s="9">
        <f t="shared" ca="1" si="6"/>
        <v>0</v>
      </c>
      <c r="M21" s="11">
        <f t="shared" si="0"/>
        <v>0</v>
      </c>
      <c r="N21" s="28" t="str">
        <f ca="1">'Task PV @ PT'!BO22</f>
        <v>x</v>
      </c>
      <c r="O21" s="28" t="str">
        <f ca="1">'Task PV @ PT'!BN22</f>
        <v>x</v>
      </c>
      <c r="P21" s="28">
        <f t="shared" ca="1" si="1"/>
        <v>0</v>
      </c>
      <c r="Q21" s="28">
        <f t="shared" ca="1" si="7"/>
        <v>0</v>
      </c>
      <c r="R21" s="28">
        <f t="shared" ca="1" si="8"/>
        <v>0</v>
      </c>
      <c r="S21" s="28">
        <f t="shared" ca="1" si="9"/>
        <v>0</v>
      </c>
      <c r="T21" s="28">
        <f t="shared" ca="1" si="10"/>
        <v>0</v>
      </c>
      <c r="U21" s="28">
        <f t="shared" ca="1" si="11"/>
        <v>0</v>
      </c>
      <c r="V21" s="28">
        <f t="shared" ca="1" si="12"/>
        <v>0</v>
      </c>
      <c r="W21" s="43" t="s">
        <v>41</v>
      </c>
      <c r="X21" s="49">
        <f ca="1">SUMIF(L4:L52, "C",D4:D52)</f>
        <v>90</v>
      </c>
      <c r="AC21" s="9"/>
      <c r="AD21" s="11"/>
      <c r="AE21" s="28"/>
      <c r="AF21" s="28"/>
      <c r="AG21" s="28"/>
      <c r="AH21" s="28"/>
      <c r="AI21" s="28"/>
      <c r="AJ21" s="28"/>
      <c r="AK21" s="28"/>
    </row>
    <row r="22" spans="1:37" x14ac:dyDescent="0.2">
      <c r="A22" s="93" t="str">
        <f>'Task PV @ PT'!A23</f>
        <v>Task Identifier</v>
      </c>
      <c r="B22" s="248" t="str">
        <f>'Task PV @ PT'!B23</f>
        <v>x</v>
      </c>
      <c r="C22" s="248" t="str">
        <f>'Task PV @ PT'!C23</f>
        <v>x</v>
      </c>
      <c r="D22" s="10" t="str">
        <f>'Task PV @ PT'!D23</f>
        <v>x</v>
      </c>
      <c r="E22" s="248" t="str">
        <f>'Task EV @ AT'!B23</f>
        <v>x</v>
      </c>
      <c r="F22" s="248" t="str">
        <f>'Task EV @ AT'!C23</f>
        <v>x</v>
      </c>
      <c r="G22" s="214" t="str">
        <f ca="1">'Task EV @ AT'!BM23</f>
        <v>x</v>
      </c>
      <c r="H22" s="24" t="str">
        <f t="shared" si="2"/>
        <v>x</v>
      </c>
      <c r="I22" s="24" t="str">
        <f t="shared" si="3"/>
        <v>x</v>
      </c>
      <c r="J22" s="24" t="str">
        <f t="shared" si="4"/>
        <v>x</v>
      </c>
      <c r="K22" s="24" t="str">
        <f t="shared" si="5"/>
        <v>x</v>
      </c>
      <c r="L22" s="9">
        <f t="shared" ca="1" si="6"/>
        <v>0</v>
      </c>
      <c r="M22" s="11">
        <f t="shared" si="0"/>
        <v>0</v>
      </c>
      <c r="N22" s="28" t="str">
        <f ca="1">'Task PV @ PT'!BO23</f>
        <v>x</v>
      </c>
      <c r="O22" s="28" t="str">
        <f ca="1">'Task PV @ PT'!BN23</f>
        <v>x</v>
      </c>
      <c r="P22" s="28">
        <f t="shared" ca="1" si="1"/>
        <v>0</v>
      </c>
      <c r="Q22" s="28">
        <f t="shared" ca="1" si="7"/>
        <v>0</v>
      </c>
      <c r="R22" s="28">
        <f t="shared" ca="1" si="8"/>
        <v>0</v>
      </c>
      <c r="S22" s="28">
        <f t="shared" ca="1" si="9"/>
        <v>0</v>
      </c>
      <c r="T22" s="28">
        <f t="shared" ca="1" si="10"/>
        <v>0</v>
      </c>
      <c r="U22" s="28">
        <f t="shared" ca="1" si="11"/>
        <v>0</v>
      </c>
      <c r="V22" s="28">
        <f t="shared" ca="1" si="12"/>
        <v>0</v>
      </c>
      <c r="W22" s="44" t="s">
        <v>42</v>
      </c>
      <c r="X22" s="45">
        <f ca="1">SUM(P4:P52)</f>
        <v>68</v>
      </c>
      <c r="AC22" s="9"/>
      <c r="AD22" s="11"/>
      <c r="AE22" s="28"/>
      <c r="AF22" s="28"/>
      <c r="AG22" s="28"/>
      <c r="AH22" s="28"/>
      <c r="AI22" s="28"/>
      <c r="AJ22" s="28"/>
      <c r="AK22" s="28"/>
    </row>
    <row r="23" spans="1:37" x14ac:dyDescent="0.2">
      <c r="A23" s="93" t="str">
        <f>'Task PV @ PT'!A24</f>
        <v>Task Identifier</v>
      </c>
      <c r="B23" s="248" t="str">
        <f>'Task PV @ PT'!B24</f>
        <v>x</v>
      </c>
      <c r="C23" s="248" t="str">
        <f>'Task PV @ PT'!C24</f>
        <v>x</v>
      </c>
      <c r="D23" s="10" t="str">
        <f>'Task PV @ PT'!D24</f>
        <v>x</v>
      </c>
      <c r="E23" s="248" t="str">
        <f>'Task EV @ AT'!B24</f>
        <v>x</v>
      </c>
      <c r="F23" s="248" t="str">
        <f>'Task EV @ AT'!C24</f>
        <v>x</v>
      </c>
      <c r="G23" s="214" t="str">
        <f ca="1">'Task EV @ AT'!BM24</f>
        <v>x</v>
      </c>
      <c r="H23" s="24" t="str">
        <f t="shared" si="2"/>
        <v>x</v>
      </c>
      <c r="I23" s="24" t="str">
        <f t="shared" si="3"/>
        <v>x</v>
      </c>
      <c r="J23" s="24" t="str">
        <f t="shared" si="4"/>
        <v>x</v>
      </c>
      <c r="K23" s="24" t="str">
        <f t="shared" si="5"/>
        <v>x</v>
      </c>
      <c r="L23" s="9">
        <f t="shared" ca="1" si="6"/>
        <v>0</v>
      </c>
      <c r="M23" s="11">
        <f t="shared" si="0"/>
        <v>0</v>
      </c>
      <c r="N23" s="28" t="str">
        <f ca="1">'Task PV @ PT'!BO24</f>
        <v>x</v>
      </c>
      <c r="O23" s="28" t="str">
        <f ca="1">'Task PV @ PT'!BN24</f>
        <v>x</v>
      </c>
      <c r="P23" s="28">
        <f t="shared" ca="1" si="1"/>
        <v>0</v>
      </c>
      <c r="Q23" s="28">
        <f t="shared" ca="1" si="7"/>
        <v>0</v>
      </c>
      <c r="R23" s="28">
        <f t="shared" ca="1" si="8"/>
        <v>0</v>
      </c>
      <c r="S23" s="28">
        <f t="shared" ca="1" si="9"/>
        <v>0</v>
      </c>
      <c r="T23" s="28">
        <f t="shared" ca="1" si="10"/>
        <v>0</v>
      </c>
      <c r="U23" s="28">
        <f t="shared" ca="1" si="11"/>
        <v>0</v>
      </c>
      <c r="V23" s="28">
        <f t="shared" ca="1" si="12"/>
        <v>0</v>
      </c>
      <c r="W23" s="46" t="s">
        <v>43</v>
      </c>
      <c r="X23" s="47">
        <f ca="1" xml:space="preserve"> X21 + X22</f>
        <v>158</v>
      </c>
      <c r="AC23" s="9"/>
      <c r="AD23" s="11"/>
      <c r="AE23" s="28"/>
      <c r="AF23" s="28"/>
      <c r="AG23" s="28"/>
      <c r="AH23" s="28"/>
      <c r="AI23" s="28"/>
      <c r="AJ23" s="28"/>
      <c r="AK23" s="28"/>
    </row>
    <row r="24" spans="1:37" x14ac:dyDescent="0.2">
      <c r="A24" s="93" t="str">
        <f>'Task PV @ PT'!A25</f>
        <v>Task Identifier</v>
      </c>
      <c r="B24" s="248" t="str">
        <f>'Task PV @ PT'!B25</f>
        <v>x</v>
      </c>
      <c r="C24" s="248" t="str">
        <f>'Task PV @ PT'!C25</f>
        <v>x</v>
      </c>
      <c r="D24" s="10" t="str">
        <f>'Task PV @ PT'!D25</f>
        <v>x</v>
      </c>
      <c r="E24" s="248" t="str">
        <f>'Task EV @ AT'!B25</f>
        <v>x</v>
      </c>
      <c r="F24" s="248" t="str">
        <f>'Task EV @ AT'!C25</f>
        <v>x</v>
      </c>
      <c r="G24" s="214" t="str">
        <f ca="1">'Task EV @ AT'!BM25</f>
        <v>x</v>
      </c>
      <c r="H24" s="24" t="str">
        <f t="shared" si="2"/>
        <v>x</v>
      </c>
      <c r="I24" s="24" t="str">
        <f t="shared" si="3"/>
        <v>x</v>
      </c>
      <c r="J24" s="24" t="str">
        <f t="shared" si="4"/>
        <v>x</v>
      </c>
      <c r="K24" s="24" t="str">
        <f t="shared" si="5"/>
        <v>x</v>
      </c>
      <c r="L24" s="9">
        <f t="shared" ca="1" si="6"/>
        <v>0</v>
      </c>
      <c r="M24" s="11">
        <f t="shared" si="0"/>
        <v>0</v>
      </c>
      <c r="N24" s="28" t="str">
        <f ca="1">'Task PV @ PT'!BO25</f>
        <v>x</v>
      </c>
      <c r="O24" s="28" t="str">
        <f ca="1">'Task PV @ PT'!BN25</f>
        <v>x</v>
      </c>
      <c r="P24" s="28">
        <f t="shared" ca="1" si="1"/>
        <v>0</v>
      </c>
      <c r="Q24" s="28">
        <f t="shared" ca="1" si="7"/>
        <v>0</v>
      </c>
      <c r="R24" s="28">
        <f t="shared" ca="1" si="8"/>
        <v>0</v>
      </c>
      <c r="S24" s="28">
        <f t="shared" ca="1" si="9"/>
        <v>0</v>
      </c>
      <c r="T24" s="28">
        <f t="shared" ca="1" si="10"/>
        <v>0</v>
      </c>
      <c r="U24" s="28">
        <f t="shared" ca="1" si="11"/>
        <v>0</v>
      </c>
      <c r="V24" s="28">
        <f t="shared" ca="1" si="12"/>
        <v>0</v>
      </c>
      <c r="AC24" s="9"/>
      <c r="AD24" s="11"/>
      <c r="AE24" s="28"/>
      <c r="AF24" s="28"/>
      <c r="AG24" s="28"/>
      <c r="AH24" s="28"/>
      <c r="AI24" s="28"/>
      <c r="AJ24" s="28"/>
      <c r="AK24" s="28"/>
    </row>
    <row r="25" spans="1:37" x14ac:dyDescent="0.2">
      <c r="A25" s="93" t="str">
        <f>'Task PV @ PT'!A26</f>
        <v>Task Identifier</v>
      </c>
      <c r="B25" s="248" t="str">
        <f>'Task PV @ PT'!B26</f>
        <v>x</v>
      </c>
      <c r="C25" s="248" t="str">
        <f>'Task PV @ PT'!C26</f>
        <v>x</v>
      </c>
      <c r="D25" s="10" t="str">
        <f>'Task PV @ PT'!D26</f>
        <v>x</v>
      </c>
      <c r="E25" s="248" t="str">
        <f>'Task EV @ AT'!B26</f>
        <v>x</v>
      </c>
      <c r="F25" s="248" t="str">
        <f>'Task EV @ AT'!C26</f>
        <v>x</v>
      </c>
      <c r="G25" s="214" t="str">
        <f ca="1">'Task EV @ AT'!BM26</f>
        <v>x</v>
      </c>
      <c r="H25" s="24" t="str">
        <f t="shared" si="2"/>
        <v>x</v>
      </c>
      <c r="I25" s="24" t="str">
        <f t="shared" si="3"/>
        <v>x</v>
      </c>
      <c r="J25" s="24" t="str">
        <f t="shared" si="4"/>
        <v>x</v>
      </c>
      <c r="K25" s="24" t="str">
        <f t="shared" si="5"/>
        <v>x</v>
      </c>
      <c r="L25" s="9">
        <f t="shared" ca="1" si="6"/>
        <v>0</v>
      </c>
      <c r="M25" s="11">
        <f t="shared" si="0"/>
        <v>0</v>
      </c>
      <c r="N25" s="28" t="str">
        <f ca="1">'Task PV @ PT'!BO26</f>
        <v>x</v>
      </c>
      <c r="O25" s="28" t="str">
        <f ca="1">'Task PV @ PT'!BN26</f>
        <v>x</v>
      </c>
      <c r="P25" s="28">
        <f t="shared" ca="1" si="1"/>
        <v>0</v>
      </c>
      <c r="Q25" s="28">
        <f t="shared" ca="1" si="7"/>
        <v>0</v>
      </c>
      <c r="R25" s="28">
        <f t="shared" ca="1" si="8"/>
        <v>0</v>
      </c>
      <c r="S25" s="28">
        <f t="shared" ca="1" si="9"/>
        <v>0</v>
      </c>
      <c r="T25" s="28">
        <f t="shared" ca="1" si="10"/>
        <v>0</v>
      </c>
      <c r="U25" s="28">
        <f t="shared" ca="1" si="11"/>
        <v>0</v>
      </c>
      <c r="V25" s="28">
        <f t="shared" ca="1" si="12"/>
        <v>0</v>
      </c>
      <c r="W25" s="59" t="s">
        <v>44</v>
      </c>
      <c r="X25" s="60"/>
      <c r="AC25" s="9"/>
      <c r="AD25" s="11"/>
      <c r="AE25" s="28"/>
      <c r="AF25" s="28"/>
      <c r="AG25" s="28"/>
      <c r="AH25" s="28"/>
      <c r="AI25" s="28"/>
      <c r="AJ25" s="28"/>
      <c r="AK25" s="28"/>
    </row>
    <row r="26" spans="1:37" x14ac:dyDescent="0.2">
      <c r="A26" s="93" t="str">
        <f>'Task PV @ PT'!A27</f>
        <v>Task Identifier</v>
      </c>
      <c r="B26" s="248" t="str">
        <f>'Task PV @ PT'!B27</f>
        <v>x</v>
      </c>
      <c r="C26" s="248" t="str">
        <f>'Task PV @ PT'!C27</f>
        <v>x</v>
      </c>
      <c r="D26" s="10" t="str">
        <f>'Task PV @ PT'!D27</f>
        <v>x</v>
      </c>
      <c r="E26" s="248" t="str">
        <f>'Task EV @ AT'!B27</f>
        <v>x</v>
      </c>
      <c r="F26" s="248" t="str">
        <f>'Task EV @ AT'!C27</f>
        <v>x</v>
      </c>
      <c r="G26" s="214" t="str">
        <f ca="1">'Task EV @ AT'!BM27</f>
        <v>x</v>
      </c>
      <c r="H26" s="24" t="str">
        <f t="shared" si="2"/>
        <v>x</v>
      </c>
      <c r="I26" s="24" t="str">
        <f t="shared" si="3"/>
        <v>x</v>
      </c>
      <c r="J26" s="24" t="str">
        <f t="shared" si="4"/>
        <v>x</v>
      </c>
      <c r="K26" s="24" t="str">
        <f t="shared" si="5"/>
        <v>x</v>
      </c>
      <c r="L26" s="9">
        <f t="shared" ca="1" si="6"/>
        <v>0</v>
      </c>
      <c r="M26" s="11">
        <f t="shared" si="0"/>
        <v>0</v>
      </c>
      <c r="N26" s="28" t="str">
        <f ca="1">'Task PV @ PT'!BO27</f>
        <v>x</v>
      </c>
      <c r="O26" s="28" t="str">
        <f ca="1">'Task PV @ PT'!BN27</f>
        <v>x</v>
      </c>
      <c r="P26" s="28">
        <f t="shared" ca="1" si="1"/>
        <v>0</v>
      </c>
      <c r="Q26" s="28">
        <f t="shared" ca="1" si="7"/>
        <v>0</v>
      </c>
      <c r="R26" s="28">
        <f t="shared" ca="1" si="8"/>
        <v>0</v>
      </c>
      <c r="S26" s="28">
        <f t="shared" ca="1" si="9"/>
        <v>0</v>
      </c>
      <c r="T26" s="28">
        <f t="shared" ca="1" si="10"/>
        <v>0</v>
      </c>
      <c r="U26" s="28">
        <f t="shared" ca="1" si="11"/>
        <v>0</v>
      </c>
      <c r="V26" s="28">
        <f t="shared" ca="1" si="12"/>
        <v>0</v>
      </c>
      <c r="W26" s="61" t="s">
        <v>45</v>
      </c>
      <c r="X26" s="63">
        <f ca="1">SUM(U4:U52)</f>
        <v>90</v>
      </c>
    </row>
    <row r="27" spans="1:37" x14ac:dyDescent="0.2">
      <c r="A27" s="93" t="str">
        <f>'Task PV @ PT'!A28</f>
        <v>Task Identifier</v>
      </c>
      <c r="B27" s="248" t="str">
        <f>'Task PV @ PT'!B28</f>
        <v>x</v>
      </c>
      <c r="C27" s="248" t="str">
        <f>'Task PV @ PT'!C28</f>
        <v>x</v>
      </c>
      <c r="D27" s="10" t="str">
        <f>'Task PV @ PT'!D28</f>
        <v>x</v>
      </c>
      <c r="E27" s="248" t="str">
        <f>'Task EV @ AT'!B28</f>
        <v>x</v>
      </c>
      <c r="F27" s="248" t="str">
        <f>'Task EV @ AT'!C28</f>
        <v>x</v>
      </c>
      <c r="G27" s="214" t="str">
        <f ca="1">'Task EV @ AT'!BM28</f>
        <v>x</v>
      </c>
      <c r="H27" s="24" t="str">
        <f t="shared" si="2"/>
        <v>x</v>
      </c>
      <c r="I27" s="24" t="str">
        <f t="shared" si="3"/>
        <v>x</v>
      </c>
      <c r="J27" s="24" t="str">
        <f t="shared" si="4"/>
        <v>x</v>
      </c>
      <c r="K27" s="24" t="str">
        <f t="shared" si="5"/>
        <v>x</v>
      </c>
      <c r="L27" s="9">
        <f t="shared" ca="1" si="6"/>
        <v>0</v>
      </c>
      <c r="M27" s="11">
        <f t="shared" si="0"/>
        <v>0</v>
      </c>
      <c r="N27" s="28" t="str">
        <f ca="1">'Task PV @ PT'!BO28</f>
        <v>x</v>
      </c>
      <c r="O27" s="28" t="str">
        <f ca="1">'Task PV @ PT'!BN28</f>
        <v>x</v>
      </c>
      <c r="P27" s="28">
        <f t="shared" ca="1" si="1"/>
        <v>0</v>
      </c>
      <c r="Q27" s="28">
        <f t="shared" ca="1" si="7"/>
        <v>0</v>
      </c>
      <c r="R27" s="28">
        <f t="shared" ca="1" si="8"/>
        <v>0</v>
      </c>
      <c r="S27" s="28">
        <f t="shared" ca="1" si="9"/>
        <v>0</v>
      </c>
      <c r="T27" s="28">
        <f t="shared" ca="1" si="10"/>
        <v>0</v>
      </c>
      <c r="U27" s="28">
        <f t="shared" ca="1" si="11"/>
        <v>0</v>
      </c>
      <c r="V27" s="28">
        <f t="shared" ca="1" si="12"/>
        <v>0</v>
      </c>
      <c r="W27" s="61" t="s">
        <v>46</v>
      </c>
      <c r="X27" s="63">
        <f ca="1">SUMIF(Q4:Q52,"&gt;0",P4:P52)</f>
        <v>49</v>
      </c>
    </row>
    <row r="28" spans="1:37" x14ac:dyDescent="0.2">
      <c r="A28" s="93" t="str">
        <f>'Task PV @ PT'!A29</f>
        <v>Task Identifier</v>
      </c>
      <c r="B28" s="248" t="str">
        <f>'Task PV @ PT'!B29</f>
        <v>x</v>
      </c>
      <c r="C28" s="248" t="str">
        <f>'Task PV @ PT'!C29</f>
        <v>x</v>
      </c>
      <c r="D28" s="10" t="str">
        <f>'Task PV @ PT'!D29</f>
        <v>x</v>
      </c>
      <c r="E28" s="248" t="str">
        <f>'Task EV @ AT'!B29</f>
        <v>x</v>
      </c>
      <c r="F28" s="248" t="str">
        <f>'Task EV @ AT'!C29</f>
        <v>x</v>
      </c>
      <c r="G28" s="214" t="str">
        <f ca="1">'Task EV @ AT'!BM29</f>
        <v>x</v>
      </c>
      <c r="H28" s="24" t="str">
        <f t="shared" si="2"/>
        <v>x</v>
      </c>
      <c r="I28" s="24" t="str">
        <f t="shared" si="3"/>
        <v>x</v>
      </c>
      <c r="J28" s="24" t="str">
        <f t="shared" si="4"/>
        <v>x</v>
      </c>
      <c r="K28" s="24" t="str">
        <f t="shared" si="5"/>
        <v>x</v>
      </c>
      <c r="L28" s="9">
        <f t="shared" ca="1" si="6"/>
        <v>0</v>
      </c>
      <c r="M28" s="11">
        <f t="shared" si="0"/>
        <v>0</v>
      </c>
      <c r="N28" s="28" t="str">
        <f ca="1">'Task PV @ PT'!BO29</f>
        <v>x</v>
      </c>
      <c r="O28" s="28" t="str">
        <f ca="1">'Task PV @ PT'!BN29</f>
        <v>x</v>
      </c>
      <c r="P28" s="28">
        <f t="shared" ca="1" si="1"/>
        <v>0</v>
      </c>
      <c r="Q28" s="28">
        <f t="shared" ca="1" si="7"/>
        <v>0</v>
      </c>
      <c r="R28" s="28">
        <f t="shared" ca="1" si="8"/>
        <v>0</v>
      </c>
      <c r="S28" s="28">
        <f t="shared" ca="1" si="9"/>
        <v>0</v>
      </c>
      <c r="T28" s="28">
        <f t="shared" ca="1" si="10"/>
        <v>0</v>
      </c>
      <c r="U28" s="28">
        <f t="shared" ca="1" si="11"/>
        <v>0</v>
      </c>
      <c r="V28" s="28">
        <f t="shared" ca="1" si="12"/>
        <v>0</v>
      </c>
      <c r="W28" s="61" t="s">
        <v>47</v>
      </c>
      <c r="X28" s="63">
        <f ca="1">SUMIF(R4:R52,"&gt;0",G4:G52)</f>
        <v>0</v>
      </c>
    </row>
    <row r="29" spans="1:37" x14ac:dyDescent="0.2">
      <c r="A29" s="93" t="str">
        <f>'Task PV @ PT'!A30</f>
        <v>Task Identifier</v>
      </c>
      <c r="B29" s="248" t="str">
        <f>'Task PV @ PT'!B30</f>
        <v>x</v>
      </c>
      <c r="C29" s="248" t="str">
        <f>'Task PV @ PT'!C30</f>
        <v>x</v>
      </c>
      <c r="D29" s="10" t="str">
        <f>'Task PV @ PT'!D30</f>
        <v>x</v>
      </c>
      <c r="E29" s="248" t="str">
        <f>'Task EV @ AT'!B30</f>
        <v>x</v>
      </c>
      <c r="F29" s="248" t="str">
        <f>'Task EV @ AT'!C30</f>
        <v>x</v>
      </c>
      <c r="G29" s="214" t="str">
        <f ca="1">'Task EV @ AT'!BM30</f>
        <v>x</v>
      </c>
      <c r="H29" s="24" t="str">
        <f t="shared" si="2"/>
        <v>x</v>
      </c>
      <c r="I29" s="24" t="str">
        <f t="shared" si="3"/>
        <v>x</v>
      </c>
      <c r="J29" s="24" t="str">
        <f t="shared" si="4"/>
        <v>x</v>
      </c>
      <c r="K29" s="24" t="str">
        <f t="shared" si="5"/>
        <v>x</v>
      </c>
      <c r="L29" s="9">
        <f t="shared" ca="1" si="6"/>
        <v>0</v>
      </c>
      <c r="M29" s="11">
        <f t="shared" si="0"/>
        <v>0</v>
      </c>
      <c r="N29" s="28" t="str">
        <f ca="1">'Task PV @ PT'!BO30</f>
        <v>x</v>
      </c>
      <c r="O29" s="28" t="str">
        <f ca="1">'Task PV @ PT'!BN30</f>
        <v>x</v>
      </c>
      <c r="P29" s="28">
        <f t="shared" ca="1" si="1"/>
        <v>0</v>
      </c>
      <c r="Q29" s="28">
        <f t="shared" ca="1" si="7"/>
        <v>0</v>
      </c>
      <c r="R29" s="28">
        <f t="shared" ca="1" si="8"/>
        <v>0</v>
      </c>
      <c r="S29" s="28">
        <f t="shared" ca="1" si="9"/>
        <v>0</v>
      </c>
      <c r="T29" s="28">
        <f t="shared" ca="1" si="10"/>
        <v>0</v>
      </c>
      <c r="U29" s="28">
        <f t="shared" ca="1" si="11"/>
        <v>0</v>
      </c>
      <c r="V29" s="28">
        <f t="shared" ca="1" si="12"/>
        <v>0</v>
      </c>
      <c r="W29" s="61" t="s">
        <v>48</v>
      </c>
      <c r="X29" s="63">
        <f ca="1">SUMIF(S4:S52,"&gt;0",P4:P52)</f>
        <v>4.5000000000000018</v>
      </c>
    </row>
    <row r="30" spans="1:37" x14ac:dyDescent="0.2">
      <c r="A30" s="93" t="str">
        <f>'Task PV @ PT'!A31</f>
        <v>Task Identifier</v>
      </c>
      <c r="B30" s="248" t="str">
        <f>'Task PV @ PT'!B31</f>
        <v>x</v>
      </c>
      <c r="C30" s="248" t="str">
        <f>'Task PV @ PT'!C31</f>
        <v>x</v>
      </c>
      <c r="D30" s="10" t="str">
        <f>'Task PV @ PT'!D31</f>
        <v>x</v>
      </c>
      <c r="E30" s="248" t="str">
        <f>'Task EV @ AT'!B31</f>
        <v>x</v>
      </c>
      <c r="F30" s="248" t="str">
        <f>'Task EV @ AT'!C31</f>
        <v>x</v>
      </c>
      <c r="G30" s="214" t="str">
        <f ca="1">'Task EV @ AT'!BM31</f>
        <v>x</v>
      </c>
      <c r="H30" s="24" t="str">
        <f t="shared" si="2"/>
        <v>x</v>
      </c>
      <c r="I30" s="24" t="str">
        <f t="shared" si="3"/>
        <v>x</v>
      </c>
      <c r="J30" s="24" t="str">
        <f t="shared" si="4"/>
        <v>x</v>
      </c>
      <c r="K30" s="24" t="str">
        <f t="shared" si="5"/>
        <v>x</v>
      </c>
      <c r="L30" s="9">
        <f t="shared" ca="1" si="6"/>
        <v>0</v>
      </c>
      <c r="M30" s="11">
        <f t="shared" si="0"/>
        <v>0</v>
      </c>
      <c r="N30" s="28" t="str">
        <f ca="1">'Task PV @ PT'!BO31</f>
        <v>x</v>
      </c>
      <c r="O30" s="28" t="str">
        <f ca="1">'Task PV @ PT'!BN31</f>
        <v>x</v>
      </c>
      <c r="P30" s="28">
        <f t="shared" ca="1" si="1"/>
        <v>0</v>
      </c>
      <c r="Q30" s="28">
        <f t="shared" ca="1" si="7"/>
        <v>0</v>
      </c>
      <c r="R30" s="28">
        <f t="shared" ca="1" si="8"/>
        <v>0</v>
      </c>
      <c r="S30" s="28">
        <f t="shared" ca="1" si="9"/>
        <v>0</v>
      </c>
      <c r="T30" s="28">
        <f t="shared" ca="1" si="10"/>
        <v>0</v>
      </c>
      <c r="U30" s="28">
        <f t="shared" ca="1" si="11"/>
        <v>0</v>
      </c>
      <c r="V30" s="28">
        <f t="shared" ca="1" si="12"/>
        <v>0</v>
      </c>
      <c r="W30" s="61" t="s">
        <v>49</v>
      </c>
      <c r="X30" s="63">
        <f ca="1">SUMIF(T4:T52,"&gt;0",G4:G52)</f>
        <v>13</v>
      </c>
    </row>
    <row r="31" spans="1:37" x14ac:dyDescent="0.2">
      <c r="A31" s="93" t="str">
        <f>'Task PV @ PT'!A32</f>
        <v>Task Identifier</v>
      </c>
      <c r="B31" s="248" t="str">
        <f>'Task PV @ PT'!B32</f>
        <v>x</v>
      </c>
      <c r="C31" s="248" t="str">
        <f>'Task PV @ PT'!C32</f>
        <v>x</v>
      </c>
      <c r="D31" s="10" t="str">
        <f>'Task PV @ PT'!D32</f>
        <v>x</v>
      </c>
      <c r="E31" s="248" t="str">
        <f>'Task EV @ AT'!B32</f>
        <v>x</v>
      </c>
      <c r="F31" s="248" t="str">
        <f>'Task EV @ AT'!C32</f>
        <v>x</v>
      </c>
      <c r="G31" s="214" t="str">
        <f ca="1">'Task EV @ AT'!BM32</f>
        <v>x</v>
      </c>
      <c r="H31" s="24" t="str">
        <f t="shared" si="2"/>
        <v>x</v>
      </c>
      <c r="I31" s="24" t="str">
        <f t="shared" si="3"/>
        <v>x</v>
      </c>
      <c r="J31" s="24" t="str">
        <f t="shared" si="4"/>
        <v>x</v>
      </c>
      <c r="K31" s="24" t="str">
        <f t="shared" si="5"/>
        <v>x</v>
      </c>
      <c r="L31" s="9">
        <f t="shared" ca="1" si="6"/>
        <v>0</v>
      </c>
      <c r="M31" s="11">
        <f t="shared" si="0"/>
        <v>0</v>
      </c>
      <c r="N31" s="28" t="str">
        <f ca="1">'Task PV @ PT'!BO32</f>
        <v>x</v>
      </c>
      <c r="O31" s="28" t="str">
        <f ca="1">'Task PV @ PT'!BN32</f>
        <v>x</v>
      </c>
      <c r="P31" s="28">
        <f t="shared" ca="1" si="1"/>
        <v>0</v>
      </c>
      <c r="Q31" s="28">
        <f t="shared" ca="1" si="7"/>
        <v>0</v>
      </c>
      <c r="R31" s="28">
        <f t="shared" ca="1" si="8"/>
        <v>0</v>
      </c>
      <c r="S31" s="28">
        <f t="shared" ca="1" si="9"/>
        <v>0</v>
      </c>
      <c r="T31" s="28">
        <f t="shared" ca="1" si="10"/>
        <v>0</v>
      </c>
      <c r="U31" s="28">
        <f t="shared" ca="1" si="11"/>
        <v>0</v>
      </c>
      <c r="V31" s="28">
        <f t="shared" ca="1" si="12"/>
        <v>0</v>
      </c>
      <c r="W31" s="61" t="s">
        <v>104</v>
      </c>
      <c r="X31" s="136">
        <f ca="1" xml:space="preserve"> SUM(V4:V200)</f>
        <v>0</v>
      </c>
    </row>
    <row r="32" spans="1:37" x14ac:dyDescent="0.2">
      <c r="A32" s="93" t="str">
        <f>'Task PV @ PT'!A33</f>
        <v>Task Identifier</v>
      </c>
      <c r="B32" s="248" t="str">
        <f>'Task PV @ PT'!B33</f>
        <v>x</v>
      </c>
      <c r="C32" s="248" t="str">
        <f>'Task PV @ PT'!C33</f>
        <v>x</v>
      </c>
      <c r="D32" s="10" t="str">
        <f>'Task PV @ PT'!D33</f>
        <v>x</v>
      </c>
      <c r="E32" s="248" t="str">
        <f>'Task EV @ AT'!B33</f>
        <v>x</v>
      </c>
      <c r="F32" s="248" t="str">
        <f>'Task EV @ AT'!C33</f>
        <v>x</v>
      </c>
      <c r="G32" s="214" t="str">
        <f ca="1">'Task EV @ AT'!BM33</f>
        <v>x</v>
      </c>
      <c r="H32" s="24" t="str">
        <f t="shared" si="2"/>
        <v>x</v>
      </c>
      <c r="I32" s="24" t="str">
        <f t="shared" si="3"/>
        <v>x</v>
      </c>
      <c r="J32" s="24" t="str">
        <f t="shared" si="4"/>
        <v>x</v>
      </c>
      <c r="K32" s="24" t="str">
        <f t="shared" si="5"/>
        <v>x</v>
      </c>
      <c r="L32" s="9">
        <f t="shared" ca="1" si="6"/>
        <v>0</v>
      </c>
      <c r="M32" s="11">
        <f t="shared" si="0"/>
        <v>0</v>
      </c>
      <c r="N32" s="28" t="str">
        <f ca="1">'Task PV @ PT'!BO33</f>
        <v>x</v>
      </c>
      <c r="O32" s="28" t="str">
        <f ca="1">'Task PV @ PT'!BN33</f>
        <v>x</v>
      </c>
      <c r="P32" s="28">
        <f t="shared" ca="1" si="1"/>
        <v>0</v>
      </c>
      <c r="Q32" s="28">
        <f t="shared" ca="1" si="7"/>
        <v>0</v>
      </c>
      <c r="R32" s="28">
        <f t="shared" ca="1" si="8"/>
        <v>0</v>
      </c>
      <c r="S32" s="28">
        <f t="shared" ca="1" si="9"/>
        <v>0</v>
      </c>
      <c r="T32" s="28">
        <f t="shared" ca="1" si="10"/>
        <v>0</v>
      </c>
      <c r="U32" s="28">
        <f t="shared" ca="1" si="11"/>
        <v>0</v>
      </c>
      <c r="V32" s="28">
        <f t="shared" ca="1" si="12"/>
        <v>0</v>
      </c>
      <c r="W32" s="61" t="s">
        <v>50</v>
      </c>
      <c r="X32" s="63">
        <f ca="1">SUM(X26:X31)</f>
        <v>156.5</v>
      </c>
    </row>
    <row r="33" spans="1:24" x14ac:dyDescent="0.2">
      <c r="A33" s="93" t="str">
        <f>'Task PV @ PT'!A34</f>
        <v>Task Identifier</v>
      </c>
      <c r="B33" s="248" t="str">
        <f>'Task PV @ PT'!B34</f>
        <v>x</v>
      </c>
      <c r="C33" s="248" t="str">
        <f>'Task PV @ PT'!C34</f>
        <v>x</v>
      </c>
      <c r="D33" s="10" t="str">
        <f>'Task PV @ PT'!D34</f>
        <v>x</v>
      </c>
      <c r="E33" s="248" t="str">
        <f>'Task EV @ AT'!B34</f>
        <v>x</v>
      </c>
      <c r="F33" s="248" t="str">
        <f>'Task EV @ AT'!C34</f>
        <v>x</v>
      </c>
      <c r="G33" s="214" t="str">
        <f ca="1">'Task EV @ AT'!BM34</f>
        <v>x</v>
      </c>
      <c r="H33" s="24" t="str">
        <f t="shared" si="2"/>
        <v>x</v>
      </c>
      <c r="I33" s="24" t="str">
        <f t="shared" si="3"/>
        <v>x</v>
      </c>
      <c r="J33" s="24" t="str">
        <f t="shared" si="4"/>
        <v>x</v>
      </c>
      <c r="K33" s="24" t="str">
        <f t="shared" si="5"/>
        <v>x</v>
      </c>
      <c r="L33" s="9">
        <f t="shared" ca="1" si="6"/>
        <v>0</v>
      </c>
      <c r="M33" s="11">
        <f t="shared" si="0"/>
        <v>0</v>
      </c>
      <c r="N33" s="28" t="str">
        <f ca="1">'Task PV @ PT'!BO34</f>
        <v>x</v>
      </c>
      <c r="O33" s="28" t="str">
        <f ca="1">'Task PV @ PT'!BN34</f>
        <v>x</v>
      </c>
      <c r="P33" s="28">
        <f t="shared" ca="1" si="1"/>
        <v>0</v>
      </c>
      <c r="Q33" s="28">
        <f t="shared" ca="1" si="7"/>
        <v>0</v>
      </c>
      <c r="R33" s="28">
        <f t="shared" ca="1" si="8"/>
        <v>0</v>
      </c>
      <c r="S33" s="28">
        <f t="shared" ca="1" si="9"/>
        <v>0</v>
      </c>
      <c r="T33" s="28">
        <f t="shared" ca="1" si="10"/>
        <v>0</v>
      </c>
      <c r="U33" s="28">
        <f t="shared" ca="1" si="11"/>
        <v>0</v>
      </c>
      <c r="V33" s="28">
        <f t="shared" ca="1" si="12"/>
        <v>0</v>
      </c>
      <c r="W33" s="61"/>
      <c r="X33" s="63"/>
    </row>
    <row r="34" spans="1:24" x14ac:dyDescent="0.2">
      <c r="A34" s="93" t="str">
        <f>'Task PV @ PT'!A35</f>
        <v>Task Identifier</v>
      </c>
      <c r="B34" s="248" t="str">
        <f>'Task PV @ PT'!B35</f>
        <v>x</v>
      </c>
      <c r="C34" s="248" t="str">
        <f>'Task PV @ PT'!C35</f>
        <v>x</v>
      </c>
      <c r="D34" s="10" t="str">
        <f>'Task PV @ PT'!D35</f>
        <v>x</v>
      </c>
      <c r="E34" s="248" t="str">
        <f>'Task EV @ AT'!B35</f>
        <v>x</v>
      </c>
      <c r="F34" s="248" t="str">
        <f>'Task EV @ AT'!C35</f>
        <v>x</v>
      </c>
      <c r="G34" s="214" t="str">
        <f ca="1">'Task EV @ AT'!BM35</f>
        <v>x</v>
      </c>
      <c r="H34" s="24" t="str">
        <f t="shared" si="2"/>
        <v>x</v>
      </c>
      <c r="I34" s="24" t="str">
        <f t="shared" si="3"/>
        <v>x</v>
      </c>
      <c r="J34" s="24" t="str">
        <f t="shared" si="4"/>
        <v>x</v>
      </c>
      <c r="K34" s="24" t="str">
        <f t="shared" si="5"/>
        <v>x</v>
      </c>
      <c r="L34" s="9">
        <f t="shared" ca="1" si="6"/>
        <v>0</v>
      </c>
      <c r="M34" s="11">
        <f t="shared" si="0"/>
        <v>0</v>
      </c>
      <c r="N34" s="28" t="str">
        <f ca="1">'Task PV @ PT'!BO35</f>
        <v>x</v>
      </c>
      <c r="O34" s="28" t="str">
        <f ca="1">'Task PV @ PT'!BN35</f>
        <v>x</v>
      </c>
      <c r="P34" s="28">
        <f t="shared" ca="1" si="1"/>
        <v>0</v>
      </c>
      <c r="Q34" s="28">
        <f t="shared" ca="1" si="7"/>
        <v>0</v>
      </c>
      <c r="R34" s="28">
        <f t="shared" ca="1" si="8"/>
        <v>0</v>
      </c>
      <c r="S34" s="28">
        <f t="shared" ca="1" si="9"/>
        <v>0</v>
      </c>
      <c r="T34" s="28">
        <f t="shared" ca="1" si="10"/>
        <v>0</v>
      </c>
      <c r="U34" s="28">
        <f t="shared" ca="1" si="11"/>
        <v>0</v>
      </c>
      <c r="V34" s="28">
        <f t="shared" ca="1" si="12"/>
        <v>0</v>
      </c>
      <c r="W34" s="62" t="s">
        <v>51</v>
      </c>
      <c r="X34" s="64">
        <f ca="1" xml:space="preserve"> X13 - X15</f>
        <v>1.5</v>
      </c>
    </row>
    <row r="35" spans="1:24" x14ac:dyDescent="0.2">
      <c r="A35" s="93" t="str">
        <f>'Task PV @ PT'!A36</f>
        <v>Task Identifier</v>
      </c>
      <c r="B35" s="248" t="str">
        <f>'Task PV @ PT'!B36</f>
        <v>x</v>
      </c>
      <c r="C35" s="248" t="str">
        <f>'Task PV @ PT'!C36</f>
        <v>x</v>
      </c>
      <c r="D35" s="10" t="str">
        <f>'Task PV @ PT'!D36</f>
        <v>x</v>
      </c>
      <c r="E35" s="248" t="str">
        <f>'Task EV @ AT'!B36</f>
        <v>x</v>
      </c>
      <c r="F35" s="248" t="str">
        <f>'Task EV @ AT'!C36</f>
        <v>x</v>
      </c>
      <c r="G35" s="214" t="str">
        <f ca="1">'Task EV @ AT'!BM36</f>
        <v>x</v>
      </c>
      <c r="H35" s="24" t="str">
        <f t="shared" si="2"/>
        <v>x</v>
      </c>
      <c r="I35" s="24" t="str">
        <f t="shared" si="3"/>
        <v>x</v>
      </c>
      <c r="J35" s="24" t="str">
        <f t="shared" si="4"/>
        <v>x</v>
      </c>
      <c r="K35" s="24" t="str">
        <f t="shared" si="5"/>
        <v>x</v>
      </c>
      <c r="L35" s="9">
        <f t="shared" ca="1" si="6"/>
        <v>0</v>
      </c>
      <c r="M35" s="11">
        <f t="shared" si="0"/>
        <v>0</v>
      </c>
      <c r="N35" s="28" t="str">
        <f ca="1">'Task PV @ PT'!BO36</f>
        <v>x</v>
      </c>
      <c r="O35" s="28" t="str">
        <f ca="1">'Task PV @ PT'!BN36</f>
        <v>x</v>
      </c>
      <c r="P35" s="28">
        <f t="shared" ca="1" si="1"/>
        <v>0</v>
      </c>
      <c r="Q35" s="28">
        <f t="shared" ca="1" si="7"/>
        <v>0</v>
      </c>
      <c r="R35" s="28">
        <f t="shared" ca="1" si="8"/>
        <v>0</v>
      </c>
      <c r="S35" s="28">
        <f t="shared" ca="1" si="9"/>
        <v>0</v>
      </c>
      <c r="T35" s="28">
        <f t="shared" ca="1" si="10"/>
        <v>0</v>
      </c>
      <c r="U35" s="28">
        <f t="shared" ca="1" si="11"/>
        <v>0</v>
      </c>
      <c r="V35" s="28">
        <f t="shared" ca="1" si="12"/>
        <v>0</v>
      </c>
    </row>
    <row r="36" spans="1:24" x14ac:dyDescent="0.2">
      <c r="A36" s="93" t="str">
        <f>'Task PV @ PT'!A37</f>
        <v>Task Identifier</v>
      </c>
      <c r="B36" s="248" t="str">
        <f>'Task PV @ PT'!B37</f>
        <v>x</v>
      </c>
      <c r="C36" s="248" t="str">
        <f>'Task PV @ PT'!C37</f>
        <v>x</v>
      </c>
      <c r="D36" s="10" t="str">
        <f>'Task PV @ PT'!D37</f>
        <v>x</v>
      </c>
      <c r="E36" s="248" t="str">
        <f>'Task EV @ AT'!B37</f>
        <v>x</v>
      </c>
      <c r="F36" s="248" t="str">
        <f>'Task EV @ AT'!C37</f>
        <v>x</v>
      </c>
      <c r="G36" s="214" t="str">
        <f ca="1">'Task EV @ AT'!BM37</f>
        <v>x</v>
      </c>
      <c r="H36" s="24" t="str">
        <f t="shared" si="2"/>
        <v>x</v>
      </c>
      <c r="I36" s="24" t="str">
        <f t="shared" si="3"/>
        <v>x</v>
      </c>
      <c r="J36" s="24" t="str">
        <f t="shared" si="4"/>
        <v>x</v>
      </c>
      <c r="K36" s="24" t="str">
        <f t="shared" si="5"/>
        <v>x</v>
      </c>
      <c r="L36" s="9">
        <f t="shared" ca="1" si="6"/>
        <v>0</v>
      </c>
      <c r="M36" s="11">
        <f t="shared" ref="M36:M67" si="13">IF($W$6&gt;=$K36,"C",IF($W$6&gt;$J36,"S",0))</f>
        <v>0</v>
      </c>
      <c r="N36" s="28" t="str">
        <f ca="1">'Task PV @ PT'!BO37</f>
        <v>x</v>
      </c>
      <c r="O36" s="28" t="str">
        <f ca="1">'Task PV @ PT'!BN37</f>
        <v>x</v>
      </c>
      <c r="P36" s="28">
        <f t="shared" ref="P36:P52" ca="1" si="14">IF($L36 = "S",O36 + (N36 - O36) * ($W$4 - INT($W$4)),0)</f>
        <v>0</v>
      </c>
      <c r="Q36" s="28">
        <f t="shared" ca="1" si="7"/>
        <v>0</v>
      </c>
      <c r="R36" s="28">
        <f t="shared" ca="1" si="8"/>
        <v>0</v>
      </c>
      <c r="S36" s="28">
        <f t="shared" ca="1" si="9"/>
        <v>0</v>
      </c>
      <c r="T36" s="28">
        <f t="shared" ca="1" si="10"/>
        <v>0</v>
      </c>
      <c r="U36" s="28">
        <f t="shared" ca="1" si="11"/>
        <v>0</v>
      </c>
      <c r="V36" s="28">
        <f t="shared" ca="1" si="12"/>
        <v>0</v>
      </c>
    </row>
    <row r="37" spans="1:24" x14ac:dyDescent="0.2">
      <c r="A37" s="93" t="str">
        <f>'Task PV @ PT'!A38</f>
        <v>Task Identifier</v>
      </c>
      <c r="B37" s="248" t="str">
        <f>'Task PV @ PT'!B38</f>
        <v>x</v>
      </c>
      <c r="C37" s="248" t="str">
        <f>'Task PV @ PT'!C38</f>
        <v>x</v>
      </c>
      <c r="D37" s="10" t="str">
        <f>'Task PV @ PT'!D38</f>
        <v>x</v>
      </c>
      <c r="E37" s="248" t="str">
        <f>'Task EV @ AT'!B38</f>
        <v>x</v>
      </c>
      <c r="F37" s="248" t="str">
        <f>'Task EV @ AT'!C38</f>
        <v>x</v>
      </c>
      <c r="G37" s="214" t="str">
        <f ca="1">'Task EV @ AT'!BM38</f>
        <v>x</v>
      </c>
      <c r="H37" s="24" t="str">
        <f t="shared" si="2"/>
        <v>x</v>
      </c>
      <c r="I37" s="24" t="str">
        <f t="shared" si="3"/>
        <v>x</v>
      </c>
      <c r="J37" s="24" t="str">
        <f t="shared" si="4"/>
        <v>x</v>
      </c>
      <c r="K37" s="24" t="str">
        <f t="shared" si="5"/>
        <v>x</v>
      </c>
      <c r="L37" s="9">
        <f t="shared" ca="1" si="6"/>
        <v>0</v>
      </c>
      <c r="M37" s="11">
        <f t="shared" si="13"/>
        <v>0</v>
      </c>
      <c r="N37" s="28" t="str">
        <f ca="1">'Task PV @ PT'!BO38</f>
        <v>x</v>
      </c>
      <c r="O37" s="28" t="str">
        <f ca="1">'Task PV @ PT'!BN38</f>
        <v>x</v>
      </c>
      <c r="P37" s="28">
        <f t="shared" ca="1" si="14"/>
        <v>0</v>
      </c>
      <c r="Q37" s="28">
        <f t="shared" ca="1" si="7"/>
        <v>0</v>
      </c>
      <c r="R37" s="28">
        <f t="shared" ca="1" si="8"/>
        <v>0</v>
      </c>
      <c r="S37" s="28">
        <f t="shared" ca="1" si="9"/>
        <v>0</v>
      </c>
      <c r="T37" s="28">
        <f t="shared" ca="1" si="10"/>
        <v>0</v>
      </c>
      <c r="U37" s="28">
        <f t="shared" ca="1" si="11"/>
        <v>0</v>
      </c>
      <c r="V37" s="28">
        <f t="shared" ca="1" si="12"/>
        <v>0</v>
      </c>
    </row>
    <row r="38" spans="1:24" x14ac:dyDescent="0.2">
      <c r="A38" s="93" t="str">
        <f>'Task PV @ PT'!A39</f>
        <v>Task Identifier</v>
      </c>
      <c r="B38" s="248" t="str">
        <f>'Task PV @ PT'!B39</f>
        <v>x</v>
      </c>
      <c r="C38" s="248" t="str">
        <f>'Task PV @ PT'!C39</f>
        <v>x</v>
      </c>
      <c r="D38" s="10" t="str">
        <f>'Task PV @ PT'!D39</f>
        <v>x</v>
      </c>
      <c r="E38" s="248" t="str">
        <f>'Task EV @ AT'!B39</f>
        <v>x</v>
      </c>
      <c r="F38" s="248" t="str">
        <f>'Task EV @ AT'!C39</f>
        <v>x</v>
      </c>
      <c r="G38" s="214" t="str">
        <f ca="1">'Task EV @ AT'!BM39</f>
        <v>x</v>
      </c>
      <c r="H38" s="24" t="str">
        <f t="shared" si="2"/>
        <v>x</v>
      </c>
      <c r="I38" s="24" t="str">
        <f t="shared" si="3"/>
        <v>x</v>
      </c>
      <c r="J38" s="24" t="str">
        <f t="shared" si="4"/>
        <v>x</v>
      </c>
      <c r="K38" s="24" t="str">
        <f t="shared" si="5"/>
        <v>x</v>
      </c>
      <c r="L38" s="9">
        <f t="shared" ca="1" si="6"/>
        <v>0</v>
      </c>
      <c r="M38" s="11">
        <f t="shared" si="13"/>
        <v>0</v>
      </c>
      <c r="N38" s="28" t="str">
        <f ca="1">'Task PV @ PT'!BO39</f>
        <v>x</v>
      </c>
      <c r="O38" s="28" t="str">
        <f ca="1">'Task PV @ PT'!BN39</f>
        <v>x</v>
      </c>
      <c r="P38" s="28">
        <f t="shared" ca="1" si="14"/>
        <v>0</v>
      </c>
      <c r="Q38" s="28">
        <f t="shared" ca="1" si="7"/>
        <v>0</v>
      </c>
      <c r="R38" s="28">
        <f t="shared" ca="1" si="8"/>
        <v>0</v>
      </c>
      <c r="S38" s="28">
        <f t="shared" ca="1" si="9"/>
        <v>0</v>
      </c>
      <c r="T38" s="28">
        <f t="shared" ca="1" si="10"/>
        <v>0</v>
      </c>
      <c r="U38" s="28">
        <f t="shared" ca="1" si="11"/>
        <v>0</v>
      </c>
      <c r="V38" s="28">
        <f t="shared" ca="1" si="12"/>
        <v>0</v>
      </c>
    </row>
    <row r="39" spans="1:24" x14ac:dyDescent="0.2">
      <c r="A39" s="93" t="str">
        <f>'Task PV @ PT'!A40</f>
        <v>Task Identifier</v>
      </c>
      <c r="B39" s="248" t="str">
        <f>'Task PV @ PT'!B40</f>
        <v>x</v>
      </c>
      <c r="C39" s="248" t="str">
        <f>'Task PV @ PT'!C40</f>
        <v>x</v>
      </c>
      <c r="D39" s="10" t="str">
        <f>'Task PV @ PT'!D40</f>
        <v>x</v>
      </c>
      <c r="E39" s="248" t="str">
        <f>'Task EV @ AT'!B40</f>
        <v>x</v>
      </c>
      <c r="F39" s="248" t="str">
        <f>'Task EV @ AT'!C40</f>
        <v>x</v>
      </c>
      <c r="G39" s="214" t="str">
        <f ca="1">'Task EV @ AT'!BM40</f>
        <v>x</v>
      </c>
      <c r="H39" s="24" t="str">
        <f t="shared" si="2"/>
        <v>x</v>
      </c>
      <c r="I39" s="24" t="str">
        <f t="shared" si="3"/>
        <v>x</v>
      </c>
      <c r="J39" s="24" t="str">
        <f t="shared" si="4"/>
        <v>x</v>
      </c>
      <c r="K39" s="24" t="str">
        <f t="shared" si="5"/>
        <v>x</v>
      </c>
      <c r="L39" s="9">
        <f t="shared" ca="1" si="6"/>
        <v>0</v>
      </c>
      <c r="M39" s="11">
        <f t="shared" si="13"/>
        <v>0</v>
      </c>
      <c r="N39" s="28" t="str">
        <f ca="1">'Task PV @ PT'!BO40</f>
        <v>x</v>
      </c>
      <c r="O39" s="28" t="str">
        <f ca="1">'Task PV @ PT'!BN40</f>
        <v>x</v>
      </c>
      <c r="P39" s="28">
        <f t="shared" ca="1" si="14"/>
        <v>0</v>
      </c>
      <c r="Q39" s="28">
        <f t="shared" ca="1" si="7"/>
        <v>0</v>
      </c>
      <c r="R39" s="28">
        <f t="shared" ca="1" si="8"/>
        <v>0</v>
      </c>
      <c r="S39" s="28">
        <f t="shared" ca="1" si="9"/>
        <v>0</v>
      </c>
      <c r="T39" s="28">
        <f t="shared" ca="1" si="10"/>
        <v>0</v>
      </c>
      <c r="U39" s="28">
        <f t="shared" ca="1" si="11"/>
        <v>0</v>
      </c>
      <c r="V39" s="28">
        <f t="shared" ca="1" si="12"/>
        <v>0</v>
      </c>
    </row>
    <row r="40" spans="1:24" x14ac:dyDescent="0.2">
      <c r="A40" s="93" t="str">
        <f>'Task PV @ PT'!A41</f>
        <v>Task Identifier</v>
      </c>
      <c r="B40" s="248" t="str">
        <f>'Task PV @ PT'!B41</f>
        <v>x</v>
      </c>
      <c r="C40" s="248" t="str">
        <f>'Task PV @ PT'!C41</f>
        <v>x</v>
      </c>
      <c r="D40" s="10" t="str">
        <f>'Task PV @ PT'!D41</f>
        <v>x</v>
      </c>
      <c r="E40" s="248" t="str">
        <f>'Task EV @ AT'!B41</f>
        <v>x</v>
      </c>
      <c r="F40" s="248" t="str">
        <f>'Task EV @ AT'!C41</f>
        <v>x</v>
      </c>
      <c r="G40" s="214" t="str">
        <f ca="1">'Task EV @ AT'!BM41</f>
        <v>x</v>
      </c>
      <c r="H40" s="24" t="str">
        <f t="shared" si="2"/>
        <v>x</v>
      </c>
      <c r="I40" s="24" t="str">
        <f t="shared" si="3"/>
        <v>x</v>
      </c>
      <c r="J40" s="24" t="str">
        <f t="shared" si="4"/>
        <v>x</v>
      </c>
      <c r="K40" s="24" t="str">
        <f t="shared" si="5"/>
        <v>x</v>
      </c>
      <c r="L40" s="9">
        <f t="shared" ca="1" si="6"/>
        <v>0</v>
      </c>
      <c r="M40" s="11">
        <f t="shared" si="13"/>
        <v>0</v>
      </c>
      <c r="N40" s="28" t="str">
        <f ca="1">'Task PV @ PT'!BO41</f>
        <v>x</v>
      </c>
      <c r="O40" s="28" t="str">
        <f ca="1">'Task PV @ PT'!BN41</f>
        <v>x</v>
      </c>
      <c r="P40" s="28">
        <f t="shared" ca="1" si="14"/>
        <v>0</v>
      </c>
      <c r="Q40" s="28">
        <f t="shared" ca="1" si="7"/>
        <v>0</v>
      </c>
      <c r="R40" s="28">
        <f t="shared" ca="1" si="8"/>
        <v>0</v>
      </c>
      <c r="S40" s="28">
        <f t="shared" ca="1" si="9"/>
        <v>0</v>
      </c>
      <c r="T40" s="28">
        <f t="shared" ca="1" si="10"/>
        <v>0</v>
      </c>
      <c r="U40" s="28">
        <f t="shared" ca="1" si="11"/>
        <v>0</v>
      </c>
      <c r="V40" s="28">
        <f t="shared" ca="1" si="12"/>
        <v>0</v>
      </c>
    </row>
    <row r="41" spans="1:24" x14ac:dyDescent="0.2">
      <c r="A41" s="93" t="str">
        <f>'Task PV @ PT'!A42</f>
        <v>Task Identifier</v>
      </c>
      <c r="B41" s="248" t="str">
        <f>'Task PV @ PT'!B42</f>
        <v>x</v>
      </c>
      <c r="C41" s="248" t="str">
        <f>'Task PV @ PT'!C42</f>
        <v>x</v>
      </c>
      <c r="D41" s="10" t="str">
        <f>'Task PV @ PT'!D42</f>
        <v>x</v>
      </c>
      <c r="E41" s="248" t="str">
        <f>'Task EV @ AT'!B42</f>
        <v>x</v>
      </c>
      <c r="F41" s="248" t="str">
        <f>'Task EV @ AT'!C42</f>
        <v>x</v>
      </c>
      <c r="G41" s="214" t="str">
        <f ca="1">'Task EV @ AT'!BM42</f>
        <v>x</v>
      </c>
      <c r="H41" s="24" t="str">
        <f t="shared" si="2"/>
        <v>x</v>
      </c>
      <c r="I41" s="24" t="str">
        <f t="shared" si="3"/>
        <v>x</v>
      </c>
      <c r="J41" s="24" t="str">
        <f t="shared" si="4"/>
        <v>x</v>
      </c>
      <c r="K41" s="24" t="str">
        <f t="shared" si="5"/>
        <v>x</v>
      </c>
      <c r="L41" s="9">
        <f t="shared" ca="1" si="6"/>
        <v>0</v>
      </c>
      <c r="M41" s="11">
        <f t="shared" si="13"/>
        <v>0</v>
      </c>
      <c r="N41" s="28" t="str">
        <f ca="1">'Task PV @ PT'!BO42</f>
        <v>x</v>
      </c>
      <c r="O41" s="28" t="str">
        <f ca="1">'Task PV @ PT'!BN42</f>
        <v>x</v>
      </c>
      <c r="P41" s="28">
        <f t="shared" ca="1" si="14"/>
        <v>0</v>
      </c>
      <c r="Q41" s="28">
        <f t="shared" ca="1" si="7"/>
        <v>0</v>
      </c>
      <c r="R41" s="28">
        <f t="shared" ca="1" si="8"/>
        <v>0</v>
      </c>
      <c r="S41" s="28">
        <f t="shared" ca="1" si="9"/>
        <v>0</v>
      </c>
      <c r="T41" s="28">
        <f t="shared" ca="1" si="10"/>
        <v>0</v>
      </c>
      <c r="U41" s="28">
        <f t="shared" ca="1" si="11"/>
        <v>0</v>
      </c>
      <c r="V41" s="28">
        <f t="shared" ca="1" si="12"/>
        <v>0</v>
      </c>
    </row>
    <row r="42" spans="1:24" x14ac:dyDescent="0.2">
      <c r="A42" s="93" t="str">
        <f>'Task PV @ PT'!A43</f>
        <v>Task Identifier</v>
      </c>
      <c r="B42" s="248" t="str">
        <f>'Task PV @ PT'!B43</f>
        <v>x</v>
      </c>
      <c r="C42" s="248" t="str">
        <f>'Task PV @ PT'!C43</f>
        <v>x</v>
      </c>
      <c r="D42" s="10" t="str">
        <f>'Task PV @ PT'!D43</f>
        <v>x</v>
      </c>
      <c r="E42" s="248" t="str">
        <f>'Task EV @ AT'!B43</f>
        <v>x</v>
      </c>
      <c r="F42" s="248" t="str">
        <f>'Task EV @ AT'!C43</f>
        <v>x</v>
      </c>
      <c r="G42" s="214" t="str">
        <f ca="1">'Task EV @ AT'!BM43</f>
        <v>x</v>
      </c>
      <c r="H42" s="24" t="str">
        <f t="shared" si="2"/>
        <v>x</v>
      </c>
      <c r="I42" s="24" t="str">
        <f t="shared" si="3"/>
        <v>x</v>
      </c>
      <c r="J42" s="24" t="str">
        <f t="shared" si="4"/>
        <v>x</v>
      </c>
      <c r="K42" s="24" t="str">
        <f t="shared" si="5"/>
        <v>x</v>
      </c>
      <c r="L42" s="9">
        <f t="shared" ca="1" si="6"/>
        <v>0</v>
      </c>
      <c r="M42" s="11">
        <f t="shared" si="13"/>
        <v>0</v>
      </c>
      <c r="N42" s="28" t="str">
        <f ca="1">'Task PV @ PT'!BO43</f>
        <v>x</v>
      </c>
      <c r="O42" s="28" t="str">
        <f ca="1">'Task PV @ PT'!BN43</f>
        <v>x</v>
      </c>
      <c r="P42" s="28">
        <f t="shared" ca="1" si="14"/>
        <v>0</v>
      </c>
      <c r="Q42" s="28">
        <f t="shared" ca="1" si="7"/>
        <v>0</v>
      </c>
      <c r="R42" s="28">
        <f t="shared" ca="1" si="8"/>
        <v>0</v>
      </c>
      <c r="S42" s="28">
        <f t="shared" ca="1" si="9"/>
        <v>0</v>
      </c>
      <c r="T42" s="28">
        <f t="shared" ca="1" si="10"/>
        <v>0</v>
      </c>
      <c r="U42" s="28">
        <f t="shared" ca="1" si="11"/>
        <v>0</v>
      </c>
      <c r="V42" s="28">
        <f t="shared" ca="1" si="12"/>
        <v>0</v>
      </c>
    </row>
    <row r="43" spans="1:24" x14ac:dyDescent="0.2">
      <c r="A43" s="93" t="str">
        <f>'Task PV @ PT'!A44</f>
        <v>Task Identifier</v>
      </c>
      <c r="B43" s="248" t="str">
        <f>'Task PV @ PT'!B44</f>
        <v>x</v>
      </c>
      <c r="C43" s="248" t="str">
        <f>'Task PV @ PT'!C44</f>
        <v>x</v>
      </c>
      <c r="D43" s="10" t="str">
        <f>'Task PV @ PT'!D44</f>
        <v>x</v>
      </c>
      <c r="E43" s="248" t="str">
        <f>'Task EV @ AT'!B44</f>
        <v>x</v>
      </c>
      <c r="F43" s="248" t="str">
        <f>'Task EV @ AT'!C44</f>
        <v>x</v>
      </c>
      <c r="G43" s="214" t="str">
        <f ca="1">'Task EV @ AT'!BM44</f>
        <v>x</v>
      </c>
      <c r="H43" s="24" t="str">
        <f t="shared" si="2"/>
        <v>x</v>
      </c>
      <c r="I43" s="24" t="str">
        <f t="shared" si="3"/>
        <v>x</v>
      </c>
      <c r="J43" s="24" t="str">
        <f t="shared" si="4"/>
        <v>x</v>
      </c>
      <c r="K43" s="24" t="str">
        <f t="shared" si="5"/>
        <v>x</v>
      </c>
      <c r="L43" s="9">
        <f t="shared" ca="1" si="6"/>
        <v>0</v>
      </c>
      <c r="M43" s="11">
        <f t="shared" si="13"/>
        <v>0</v>
      </c>
      <c r="N43" s="28" t="str">
        <f ca="1">'Task PV @ PT'!BO44</f>
        <v>x</v>
      </c>
      <c r="O43" s="28" t="str">
        <f ca="1">'Task PV @ PT'!BN44</f>
        <v>x</v>
      </c>
      <c r="P43" s="28">
        <f t="shared" ca="1" si="14"/>
        <v>0</v>
      </c>
      <c r="Q43" s="28">
        <f t="shared" ca="1" si="7"/>
        <v>0</v>
      </c>
      <c r="R43" s="28">
        <f t="shared" ca="1" si="8"/>
        <v>0</v>
      </c>
      <c r="S43" s="28">
        <f t="shared" ca="1" si="9"/>
        <v>0</v>
      </c>
      <c r="T43" s="28">
        <f t="shared" ca="1" si="10"/>
        <v>0</v>
      </c>
      <c r="U43" s="28">
        <f t="shared" ca="1" si="11"/>
        <v>0</v>
      </c>
      <c r="V43" s="28">
        <f t="shared" ca="1" si="12"/>
        <v>0</v>
      </c>
    </row>
    <row r="44" spans="1:24" x14ac:dyDescent="0.2">
      <c r="A44" s="93" t="str">
        <f>'Task PV @ PT'!A45</f>
        <v>Task Identifier</v>
      </c>
      <c r="B44" s="248" t="str">
        <f>'Task PV @ PT'!B45</f>
        <v>x</v>
      </c>
      <c r="C44" s="248" t="str">
        <f>'Task PV @ PT'!C45</f>
        <v>x</v>
      </c>
      <c r="D44" s="10" t="str">
        <f>'Task PV @ PT'!D45</f>
        <v>x</v>
      </c>
      <c r="E44" s="248" t="str">
        <f>'Task EV @ AT'!B45</f>
        <v>x</v>
      </c>
      <c r="F44" s="248" t="str">
        <f>'Task EV @ AT'!C45</f>
        <v>x</v>
      </c>
      <c r="G44" s="214" t="str">
        <f ca="1">'Task EV @ AT'!BM45</f>
        <v>x</v>
      </c>
      <c r="H44" s="24" t="str">
        <f t="shared" si="2"/>
        <v>x</v>
      </c>
      <c r="I44" s="24" t="str">
        <f t="shared" si="3"/>
        <v>x</v>
      </c>
      <c r="J44" s="24" t="str">
        <f t="shared" si="4"/>
        <v>x</v>
      </c>
      <c r="K44" s="24" t="str">
        <f t="shared" si="5"/>
        <v>x</v>
      </c>
      <c r="L44" s="9">
        <f t="shared" ca="1" si="6"/>
        <v>0</v>
      </c>
      <c r="M44" s="11">
        <f t="shared" si="13"/>
        <v>0</v>
      </c>
      <c r="N44" s="28" t="str">
        <f ca="1">'Task PV @ PT'!BO45</f>
        <v>x</v>
      </c>
      <c r="O44" s="28" t="str">
        <f ca="1">'Task PV @ PT'!BN45</f>
        <v>x</v>
      </c>
      <c r="P44" s="28">
        <f t="shared" ca="1" si="14"/>
        <v>0</v>
      </c>
      <c r="Q44" s="28">
        <f t="shared" ca="1" si="7"/>
        <v>0</v>
      </c>
      <c r="R44" s="28">
        <f t="shared" ca="1" si="8"/>
        <v>0</v>
      </c>
      <c r="S44" s="28">
        <f t="shared" ca="1" si="9"/>
        <v>0</v>
      </c>
      <c r="T44" s="28">
        <f t="shared" ca="1" si="10"/>
        <v>0</v>
      </c>
      <c r="U44" s="28">
        <f t="shared" ca="1" si="11"/>
        <v>0</v>
      </c>
      <c r="V44" s="28">
        <f t="shared" ca="1" si="12"/>
        <v>0</v>
      </c>
    </row>
    <row r="45" spans="1:24" x14ac:dyDescent="0.2">
      <c r="A45" s="93" t="str">
        <f>'Task PV @ PT'!A46</f>
        <v>Task Identifier</v>
      </c>
      <c r="B45" s="248" t="str">
        <f>'Task PV @ PT'!B46</f>
        <v>x</v>
      </c>
      <c r="C45" s="248" t="str">
        <f>'Task PV @ PT'!C46</f>
        <v>x</v>
      </c>
      <c r="D45" s="10" t="str">
        <f>'Task PV @ PT'!D46</f>
        <v>x</v>
      </c>
      <c r="E45" s="248" t="str">
        <f>'Task EV @ AT'!B46</f>
        <v>x</v>
      </c>
      <c r="F45" s="248" t="str">
        <f>'Task EV @ AT'!C46</f>
        <v>x</v>
      </c>
      <c r="G45" s="214" t="str">
        <f ca="1">'Task EV @ AT'!BM46</f>
        <v>x</v>
      </c>
      <c r="H45" s="24" t="str">
        <f t="shared" si="2"/>
        <v>x</v>
      </c>
      <c r="I45" s="24" t="str">
        <f t="shared" si="3"/>
        <v>x</v>
      </c>
      <c r="J45" s="24" t="str">
        <f t="shared" si="4"/>
        <v>x</v>
      </c>
      <c r="K45" s="24" t="str">
        <f t="shared" si="5"/>
        <v>x</v>
      </c>
      <c r="L45" s="9">
        <f t="shared" ca="1" si="6"/>
        <v>0</v>
      </c>
      <c r="M45" s="11">
        <f t="shared" si="13"/>
        <v>0</v>
      </c>
      <c r="N45" s="28" t="str">
        <f ca="1">'Task PV @ PT'!BO46</f>
        <v>x</v>
      </c>
      <c r="O45" s="28" t="str">
        <f ca="1">'Task PV @ PT'!BN46</f>
        <v>x</v>
      </c>
      <c r="P45" s="28">
        <f t="shared" ca="1" si="14"/>
        <v>0</v>
      </c>
      <c r="Q45" s="28">
        <f t="shared" ca="1" si="7"/>
        <v>0</v>
      </c>
      <c r="R45" s="28">
        <f t="shared" ca="1" si="8"/>
        <v>0</v>
      </c>
      <c r="S45" s="28">
        <f t="shared" ca="1" si="9"/>
        <v>0</v>
      </c>
      <c r="T45" s="28">
        <f t="shared" ca="1" si="10"/>
        <v>0</v>
      </c>
      <c r="U45" s="28">
        <f t="shared" ca="1" si="11"/>
        <v>0</v>
      </c>
      <c r="V45" s="28">
        <f t="shared" ca="1" si="12"/>
        <v>0</v>
      </c>
    </row>
    <row r="46" spans="1:24" x14ac:dyDescent="0.2">
      <c r="A46" s="93" t="str">
        <f>'Task PV @ PT'!A47</f>
        <v>Task Identifier</v>
      </c>
      <c r="B46" s="248" t="str">
        <f>'Task PV @ PT'!B47</f>
        <v>x</v>
      </c>
      <c r="C46" s="248" t="str">
        <f>'Task PV @ PT'!C47</f>
        <v>x</v>
      </c>
      <c r="D46" s="10" t="str">
        <f>'Task PV @ PT'!D47</f>
        <v>x</v>
      </c>
      <c r="E46" s="248" t="str">
        <f>'Task EV @ AT'!B47</f>
        <v>x</v>
      </c>
      <c r="F46" s="248" t="str">
        <f>'Task EV @ AT'!C47</f>
        <v>x</v>
      </c>
      <c r="G46" s="214" t="str">
        <f ca="1">'Task EV @ AT'!BM47</f>
        <v>x</v>
      </c>
      <c r="H46" s="24" t="str">
        <f t="shared" si="2"/>
        <v>x</v>
      </c>
      <c r="I46" s="24" t="str">
        <f t="shared" si="3"/>
        <v>x</v>
      </c>
      <c r="J46" s="24" t="str">
        <f t="shared" si="4"/>
        <v>x</v>
      </c>
      <c r="K46" s="24" t="str">
        <f t="shared" si="5"/>
        <v>x</v>
      </c>
      <c r="L46" s="9">
        <f t="shared" ca="1" si="6"/>
        <v>0</v>
      </c>
      <c r="M46" s="11">
        <f t="shared" si="13"/>
        <v>0</v>
      </c>
      <c r="N46" s="28" t="str">
        <f ca="1">'Task PV @ PT'!BO47</f>
        <v>x</v>
      </c>
      <c r="O46" s="28" t="str">
        <f ca="1">'Task PV @ PT'!BN47</f>
        <v>x</v>
      </c>
      <c r="P46" s="28">
        <f t="shared" ca="1" si="14"/>
        <v>0</v>
      </c>
      <c r="Q46" s="28">
        <f t="shared" ca="1" si="7"/>
        <v>0</v>
      </c>
      <c r="R46" s="28">
        <f t="shared" ca="1" si="8"/>
        <v>0</v>
      </c>
      <c r="S46" s="28">
        <f t="shared" ca="1" si="9"/>
        <v>0</v>
      </c>
      <c r="T46" s="28">
        <f t="shared" ca="1" si="10"/>
        <v>0</v>
      </c>
      <c r="U46" s="28">
        <f t="shared" ca="1" si="11"/>
        <v>0</v>
      </c>
      <c r="V46" s="28">
        <f t="shared" ca="1" si="12"/>
        <v>0</v>
      </c>
    </row>
    <row r="47" spans="1:24" x14ac:dyDescent="0.2">
      <c r="A47" s="93" t="str">
        <f>'Task PV @ PT'!A48</f>
        <v>Task Identifier</v>
      </c>
      <c r="B47" s="248" t="str">
        <f>'Task PV @ PT'!B48</f>
        <v>x</v>
      </c>
      <c r="C47" s="248" t="str">
        <f>'Task PV @ PT'!C48</f>
        <v>x</v>
      </c>
      <c r="D47" s="10" t="str">
        <f>'Task PV @ PT'!D48</f>
        <v>x</v>
      </c>
      <c r="E47" s="248" t="str">
        <f>'Task EV @ AT'!B48</f>
        <v>x</v>
      </c>
      <c r="F47" s="248" t="str">
        <f>'Task EV @ AT'!C48</f>
        <v>x</v>
      </c>
      <c r="G47" s="214" t="str">
        <f ca="1">'Task EV @ AT'!BM48</f>
        <v>x</v>
      </c>
      <c r="H47" s="24" t="str">
        <f t="shared" si="2"/>
        <v>x</v>
      </c>
      <c r="I47" s="24" t="str">
        <f t="shared" si="3"/>
        <v>x</v>
      </c>
      <c r="J47" s="24" t="str">
        <f t="shared" si="4"/>
        <v>x</v>
      </c>
      <c r="K47" s="24" t="str">
        <f t="shared" si="5"/>
        <v>x</v>
      </c>
      <c r="L47" s="9">
        <f t="shared" ca="1" si="6"/>
        <v>0</v>
      </c>
      <c r="M47" s="11">
        <f t="shared" si="13"/>
        <v>0</v>
      </c>
      <c r="N47" s="28" t="str">
        <f ca="1">'Task PV @ PT'!BO48</f>
        <v>x</v>
      </c>
      <c r="O47" s="28" t="str">
        <f ca="1">'Task PV @ PT'!BN48</f>
        <v>x</v>
      </c>
      <c r="P47" s="28">
        <f t="shared" ca="1" si="14"/>
        <v>0</v>
      </c>
      <c r="Q47" s="28">
        <f t="shared" ca="1" si="7"/>
        <v>0</v>
      </c>
      <c r="R47" s="28">
        <f t="shared" ca="1" si="8"/>
        <v>0</v>
      </c>
      <c r="S47" s="28">
        <f t="shared" ca="1" si="9"/>
        <v>0</v>
      </c>
      <c r="T47" s="28">
        <f t="shared" ca="1" si="10"/>
        <v>0</v>
      </c>
      <c r="U47" s="28">
        <f t="shared" ca="1" si="11"/>
        <v>0</v>
      </c>
      <c r="V47" s="28">
        <f t="shared" ca="1" si="12"/>
        <v>0</v>
      </c>
    </row>
    <row r="48" spans="1:24" x14ac:dyDescent="0.2">
      <c r="A48" s="93" t="str">
        <f>'Task PV @ PT'!A49</f>
        <v>Task Identifier</v>
      </c>
      <c r="B48" s="248" t="str">
        <f>'Task PV @ PT'!B49</f>
        <v>x</v>
      </c>
      <c r="C48" s="248" t="str">
        <f>'Task PV @ PT'!C49</f>
        <v>x</v>
      </c>
      <c r="D48" s="10" t="str">
        <f>'Task PV @ PT'!D49</f>
        <v>x</v>
      </c>
      <c r="E48" s="248" t="str">
        <f>'Task EV @ AT'!B49</f>
        <v>x</v>
      </c>
      <c r="F48" s="248" t="str">
        <f>'Task EV @ AT'!C49</f>
        <v>x</v>
      </c>
      <c r="G48" s="214" t="str">
        <f ca="1">'Task EV @ AT'!BM49</f>
        <v>x</v>
      </c>
      <c r="H48" s="24" t="str">
        <f t="shared" si="2"/>
        <v>x</v>
      </c>
      <c r="I48" s="24" t="str">
        <f t="shared" si="3"/>
        <v>x</v>
      </c>
      <c r="J48" s="24" t="str">
        <f t="shared" si="4"/>
        <v>x</v>
      </c>
      <c r="K48" s="24" t="str">
        <f t="shared" si="5"/>
        <v>x</v>
      </c>
      <c r="L48" s="9">
        <f t="shared" ca="1" si="6"/>
        <v>0</v>
      </c>
      <c r="M48" s="11">
        <f t="shared" si="13"/>
        <v>0</v>
      </c>
      <c r="N48" s="28" t="str">
        <f ca="1">'Task PV @ PT'!BO49</f>
        <v>x</v>
      </c>
      <c r="O48" s="28" t="str">
        <f ca="1">'Task PV @ PT'!BN49</f>
        <v>x</v>
      </c>
      <c r="P48" s="28">
        <f t="shared" ca="1" si="14"/>
        <v>0</v>
      </c>
      <c r="Q48" s="28">
        <f t="shared" ca="1" si="7"/>
        <v>0</v>
      </c>
      <c r="R48" s="28">
        <f t="shared" ca="1" si="8"/>
        <v>0</v>
      </c>
      <c r="S48" s="28">
        <f t="shared" ca="1" si="9"/>
        <v>0</v>
      </c>
      <c r="T48" s="28">
        <f t="shared" ca="1" si="10"/>
        <v>0</v>
      </c>
      <c r="U48" s="28">
        <f t="shared" ca="1" si="11"/>
        <v>0</v>
      </c>
      <c r="V48" s="28">
        <f t="shared" ca="1" si="12"/>
        <v>0</v>
      </c>
    </row>
    <row r="49" spans="1:22" x14ac:dyDescent="0.2">
      <c r="A49" s="93" t="str">
        <f>'Task PV @ PT'!A50</f>
        <v>Task Identifier</v>
      </c>
      <c r="B49" s="248" t="str">
        <f>'Task PV @ PT'!B50</f>
        <v>x</v>
      </c>
      <c r="C49" s="248" t="str">
        <f>'Task PV @ PT'!C50</f>
        <v>x</v>
      </c>
      <c r="D49" s="10" t="str">
        <f>'Task PV @ PT'!D50</f>
        <v>x</v>
      </c>
      <c r="E49" s="248" t="str">
        <f>'Task EV @ AT'!B50</f>
        <v>x</v>
      </c>
      <c r="F49" s="248" t="str">
        <f>'Task EV @ AT'!C50</f>
        <v>x</v>
      </c>
      <c r="G49" s="214" t="str">
        <f ca="1">'Task EV @ AT'!BM50</f>
        <v>x</v>
      </c>
      <c r="H49" s="24" t="str">
        <f t="shared" si="2"/>
        <v>x</v>
      </c>
      <c r="I49" s="24" t="str">
        <f t="shared" si="3"/>
        <v>x</v>
      </c>
      <c r="J49" s="24" t="str">
        <f t="shared" si="4"/>
        <v>x</v>
      </c>
      <c r="K49" s="24" t="str">
        <f t="shared" si="5"/>
        <v>x</v>
      </c>
      <c r="L49" s="9">
        <f t="shared" ca="1" si="6"/>
        <v>0</v>
      </c>
      <c r="M49" s="11">
        <f t="shared" si="13"/>
        <v>0</v>
      </c>
      <c r="N49" s="28" t="str">
        <f ca="1">'Task PV @ PT'!BO50</f>
        <v>x</v>
      </c>
      <c r="O49" s="28" t="str">
        <f ca="1">'Task PV @ PT'!BN50</f>
        <v>x</v>
      </c>
      <c r="P49" s="28">
        <f t="shared" ca="1" si="14"/>
        <v>0</v>
      </c>
      <c r="Q49" s="28">
        <f t="shared" ca="1" si="7"/>
        <v>0</v>
      </c>
      <c r="R49" s="28">
        <f t="shared" ca="1" si="8"/>
        <v>0</v>
      </c>
      <c r="S49" s="28">
        <f t="shared" ca="1" si="9"/>
        <v>0</v>
      </c>
      <c r="T49" s="28">
        <f t="shared" ca="1" si="10"/>
        <v>0</v>
      </c>
      <c r="U49" s="28">
        <f t="shared" ca="1" si="11"/>
        <v>0</v>
      </c>
      <c r="V49" s="28">
        <f t="shared" ca="1" si="12"/>
        <v>0</v>
      </c>
    </row>
    <row r="50" spans="1:22" x14ac:dyDescent="0.2">
      <c r="A50" s="93" t="str">
        <f>'Task PV @ PT'!A51</f>
        <v>Task Identifier</v>
      </c>
      <c r="B50" s="248" t="str">
        <f>'Task PV @ PT'!B51</f>
        <v>x</v>
      </c>
      <c r="C50" s="248" t="str">
        <f>'Task PV @ PT'!C51</f>
        <v>x</v>
      </c>
      <c r="D50" s="10" t="str">
        <f>'Task PV @ PT'!D51</f>
        <v>x</v>
      </c>
      <c r="E50" s="248" t="str">
        <f>'Task EV @ AT'!B51</f>
        <v>x</v>
      </c>
      <c r="F50" s="248" t="str">
        <f>'Task EV @ AT'!C51</f>
        <v>x</v>
      </c>
      <c r="G50" s="214" t="str">
        <f ca="1">'Task EV @ AT'!BM51</f>
        <v>x</v>
      </c>
      <c r="H50" s="24" t="str">
        <f t="shared" si="2"/>
        <v>x</v>
      </c>
      <c r="I50" s="24" t="str">
        <f t="shared" si="3"/>
        <v>x</v>
      </c>
      <c r="J50" s="24" t="str">
        <f t="shared" si="4"/>
        <v>x</v>
      </c>
      <c r="K50" s="24" t="str">
        <f t="shared" si="5"/>
        <v>x</v>
      </c>
      <c r="L50" s="9">
        <f t="shared" ca="1" si="6"/>
        <v>0</v>
      </c>
      <c r="M50" s="11">
        <f t="shared" si="13"/>
        <v>0</v>
      </c>
      <c r="N50" s="28" t="str">
        <f ca="1">'Task PV @ PT'!BO51</f>
        <v>x</v>
      </c>
      <c r="O50" s="28" t="str">
        <f ca="1">'Task PV @ PT'!BN51</f>
        <v>x</v>
      </c>
      <c r="P50" s="28">
        <f t="shared" ca="1" si="14"/>
        <v>0</v>
      </c>
      <c r="Q50" s="28">
        <f t="shared" ca="1" si="7"/>
        <v>0</v>
      </c>
      <c r="R50" s="28">
        <f t="shared" ca="1" si="8"/>
        <v>0</v>
      </c>
      <c r="S50" s="28">
        <f t="shared" ca="1" si="9"/>
        <v>0</v>
      </c>
      <c r="T50" s="28">
        <f t="shared" ca="1" si="10"/>
        <v>0</v>
      </c>
      <c r="U50" s="28">
        <f t="shared" ca="1" si="11"/>
        <v>0</v>
      </c>
      <c r="V50" s="28">
        <f t="shared" ca="1" si="12"/>
        <v>0</v>
      </c>
    </row>
    <row r="51" spans="1:22" x14ac:dyDescent="0.2">
      <c r="A51" s="93" t="str">
        <f>'Task PV @ PT'!A52</f>
        <v>Task Identifier</v>
      </c>
      <c r="B51" s="248" t="str">
        <f>'Task PV @ PT'!B52</f>
        <v>x</v>
      </c>
      <c r="C51" s="248" t="str">
        <f>'Task PV @ PT'!C52</f>
        <v>x</v>
      </c>
      <c r="D51" s="10" t="str">
        <f>'Task PV @ PT'!D52</f>
        <v>x</v>
      </c>
      <c r="E51" s="248" t="str">
        <f>'Task EV @ AT'!B52</f>
        <v>x</v>
      </c>
      <c r="F51" s="248" t="str">
        <f>'Task EV @ AT'!C52</f>
        <v>x</v>
      </c>
      <c r="G51" s="214" t="str">
        <f ca="1">'Task EV @ AT'!BM52</f>
        <v>x</v>
      </c>
      <c r="H51" s="24" t="str">
        <f t="shared" si="2"/>
        <v>x</v>
      </c>
      <c r="I51" s="24" t="str">
        <f t="shared" si="3"/>
        <v>x</v>
      </c>
      <c r="J51" s="24" t="str">
        <f t="shared" si="4"/>
        <v>x</v>
      </c>
      <c r="K51" s="24" t="str">
        <f t="shared" si="5"/>
        <v>x</v>
      </c>
      <c r="L51" s="9">
        <f t="shared" ca="1" si="6"/>
        <v>0</v>
      </c>
      <c r="M51" s="11">
        <f t="shared" si="13"/>
        <v>0</v>
      </c>
      <c r="N51" s="28" t="str">
        <f ca="1">'Task PV @ PT'!BO52</f>
        <v>x</v>
      </c>
      <c r="O51" s="28" t="str">
        <f ca="1">'Task PV @ PT'!BN52</f>
        <v>x</v>
      </c>
      <c r="P51" s="28">
        <f t="shared" ca="1" si="14"/>
        <v>0</v>
      </c>
      <c r="Q51" s="28">
        <f t="shared" ca="1" si="7"/>
        <v>0</v>
      </c>
      <c r="R51" s="28">
        <f t="shared" ca="1" si="8"/>
        <v>0</v>
      </c>
      <c r="S51" s="28">
        <f t="shared" ca="1" si="9"/>
        <v>0</v>
      </c>
      <c r="T51" s="28">
        <f t="shared" ca="1" si="10"/>
        <v>0</v>
      </c>
      <c r="U51" s="28">
        <f t="shared" ca="1" si="11"/>
        <v>0</v>
      </c>
      <c r="V51" s="28">
        <f t="shared" ca="1" si="12"/>
        <v>0</v>
      </c>
    </row>
    <row r="52" spans="1:22" x14ac:dyDescent="0.2">
      <c r="A52" s="93" t="str">
        <f>'Task PV @ PT'!A53</f>
        <v>Task Identifier</v>
      </c>
      <c r="B52" s="248" t="str">
        <f>'Task PV @ PT'!B53</f>
        <v>x</v>
      </c>
      <c r="C52" s="248" t="str">
        <f>'Task PV @ PT'!C53</f>
        <v>x</v>
      </c>
      <c r="D52" s="10" t="str">
        <f>'Task PV @ PT'!D53</f>
        <v>x</v>
      </c>
      <c r="E52" s="248" t="str">
        <f>'Task EV @ AT'!B53</f>
        <v>x</v>
      </c>
      <c r="F52" s="248" t="str">
        <f>'Task EV @ AT'!C53</f>
        <v>x</v>
      </c>
      <c r="G52" s="214" t="str">
        <f ca="1">'Task EV @ AT'!BM53</f>
        <v>x</v>
      </c>
      <c r="H52" s="24" t="str">
        <f t="shared" si="2"/>
        <v>x</v>
      </c>
      <c r="I52" s="24" t="str">
        <f t="shared" si="3"/>
        <v>x</v>
      </c>
      <c r="J52" s="24" t="str">
        <f t="shared" si="4"/>
        <v>x</v>
      </c>
      <c r="K52" s="24" t="str">
        <f t="shared" si="5"/>
        <v>x</v>
      </c>
      <c r="L52" s="9">
        <f t="shared" ca="1" si="6"/>
        <v>0</v>
      </c>
      <c r="M52" s="11">
        <f t="shared" si="13"/>
        <v>0</v>
      </c>
      <c r="N52" s="28" t="str">
        <f ca="1">'Task PV @ PT'!BO53</f>
        <v>x</v>
      </c>
      <c r="O52" s="28" t="str">
        <f ca="1">'Task PV @ PT'!BN53</f>
        <v>x</v>
      </c>
      <c r="P52" s="28">
        <f t="shared" ca="1" si="14"/>
        <v>0</v>
      </c>
      <c r="Q52" s="28">
        <f t="shared" ca="1" si="7"/>
        <v>0</v>
      </c>
      <c r="R52" s="28">
        <f t="shared" ca="1" si="8"/>
        <v>0</v>
      </c>
      <c r="S52" s="28">
        <f t="shared" ca="1" si="9"/>
        <v>0</v>
      </c>
      <c r="T52" s="28">
        <f t="shared" ca="1" si="10"/>
        <v>0</v>
      </c>
      <c r="U52" s="28">
        <f t="shared" ca="1" si="11"/>
        <v>0</v>
      </c>
      <c r="V52" s="28">
        <f t="shared" ca="1" si="12"/>
        <v>0</v>
      </c>
    </row>
    <row r="53" spans="1:22" x14ac:dyDescent="0.2">
      <c r="A53" s="93" t="str">
        <f>'Task PV @ PT'!A54</f>
        <v>Task Identifier</v>
      </c>
      <c r="B53" s="248" t="str">
        <f>'Task PV @ PT'!B54</f>
        <v>x</v>
      </c>
      <c r="C53" s="248" t="str">
        <f>'Task PV @ PT'!C54</f>
        <v>x</v>
      </c>
      <c r="D53" s="10" t="str">
        <f>'Task PV @ PT'!D54</f>
        <v>x</v>
      </c>
      <c r="E53" s="248" t="str">
        <f>'Task EV @ AT'!B54</f>
        <v>x</v>
      </c>
      <c r="F53" s="248" t="str">
        <f>'Task EV @ AT'!C54</f>
        <v>x</v>
      </c>
      <c r="G53" s="214" t="str">
        <f ca="1">'Task EV @ AT'!BM54</f>
        <v>x</v>
      </c>
      <c r="H53" s="24" t="str">
        <f t="shared" si="2"/>
        <v>x</v>
      </c>
      <c r="I53" s="24" t="str">
        <f t="shared" si="3"/>
        <v>x</v>
      </c>
      <c r="J53" s="24" t="str">
        <f t="shared" si="4"/>
        <v>x</v>
      </c>
      <c r="K53" s="24" t="str">
        <f t="shared" si="5"/>
        <v>x</v>
      </c>
      <c r="L53" s="9">
        <f t="shared" ca="1" si="6"/>
        <v>0</v>
      </c>
      <c r="M53" s="11">
        <f t="shared" si="13"/>
        <v>0</v>
      </c>
      <c r="N53" s="28" t="str">
        <f ca="1">'Task PV @ PT'!BO54</f>
        <v>x</v>
      </c>
      <c r="O53" s="28" t="str">
        <f ca="1">'Task PV @ PT'!BN54</f>
        <v>x</v>
      </c>
      <c r="P53" s="28">
        <f ca="1">IF($L53 = "S",O52 + (N51 - O52) * ($W$4 - INT($W$4)),0)</f>
        <v>0</v>
      </c>
      <c r="Q53" s="28">
        <f t="shared" ref="Q53:Q116" ca="1" si="15" xml:space="preserve"> IF(AND(M53 = "C",OR(L53 = "S", L53 = 0)), $D53 - $P53, 0)</f>
        <v>0</v>
      </c>
      <c r="R53" s="28">
        <f t="shared" ref="R53:R116" ca="1" si="16" xml:space="preserve"> IF(AND(L53 = "C",OR(M53 = "S", M53 = 0)), $D53 - $G53, 0)</f>
        <v>0</v>
      </c>
      <c r="S53" s="28">
        <f t="shared" ref="S53:S116" ca="1" si="17">IF(AND(M53 = "S",L53 = "S",G53&gt;P53), $G53 - $P53, 0)</f>
        <v>0</v>
      </c>
      <c r="T53" s="28">
        <f t="shared" ref="T53:T116" ca="1" si="18">IF(AND(L53 = "S",M53 = "S",P53&gt;G53), $P53 - $G53, 0)</f>
        <v>0</v>
      </c>
      <c r="U53" s="28">
        <f t="shared" ca="1" si="11"/>
        <v>0</v>
      </c>
      <c r="V53" s="28">
        <f t="shared" ca="1" si="12"/>
        <v>0</v>
      </c>
    </row>
    <row r="54" spans="1:22" x14ac:dyDescent="0.2">
      <c r="A54" s="93" t="str">
        <f>'Task PV @ PT'!A55</f>
        <v>Task Identifier</v>
      </c>
      <c r="B54" s="248" t="str">
        <f>'Task PV @ PT'!B55</f>
        <v>x</v>
      </c>
      <c r="C54" s="248" t="str">
        <f>'Task PV @ PT'!C55</f>
        <v>x</v>
      </c>
      <c r="D54" s="10" t="str">
        <f>'Task PV @ PT'!D55</f>
        <v>x</v>
      </c>
      <c r="E54" s="248" t="str">
        <f>'Task EV @ AT'!B55</f>
        <v>x</v>
      </c>
      <c r="F54" s="248" t="str">
        <f>'Task EV @ AT'!C55</f>
        <v>x</v>
      </c>
      <c r="G54" s="214" t="str">
        <f ca="1">'Task EV @ AT'!BM55</f>
        <v>x</v>
      </c>
      <c r="H54" s="24" t="str">
        <f t="shared" si="2"/>
        <v>x</v>
      </c>
      <c r="I54" s="24" t="str">
        <f t="shared" si="3"/>
        <v>x</v>
      </c>
      <c r="J54" s="24" t="str">
        <f t="shared" si="4"/>
        <v>x</v>
      </c>
      <c r="K54" s="24" t="str">
        <f t="shared" si="5"/>
        <v>x</v>
      </c>
      <c r="L54" s="9">
        <f t="shared" ca="1" si="6"/>
        <v>0</v>
      </c>
      <c r="M54" s="11">
        <f t="shared" si="13"/>
        <v>0</v>
      </c>
      <c r="N54" s="28" t="str">
        <f ca="1">'Task PV @ PT'!BO55</f>
        <v>x</v>
      </c>
      <c r="O54" s="28" t="str">
        <f ca="1">'Task PV @ PT'!BN55</f>
        <v>x</v>
      </c>
      <c r="P54" s="28">
        <f t="shared" ref="P54:P85" ca="1" si="19">IF($L54 = "S",O54 + (N54 - O54) * ($W$4 - INT($W$4)),0)</f>
        <v>0</v>
      </c>
      <c r="Q54" s="28">
        <f t="shared" ca="1" si="15"/>
        <v>0</v>
      </c>
      <c r="R54" s="28">
        <f t="shared" ca="1" si="16"/>
        <v>0</v>
      </c>
      <c r="S54" s="28">
        <f t="shared" ca="1" si="17"/>
        <v>0</v>
      </c>
      <c r="T54" s="28">
        <f t="shared" ca="1" si="18"/>
        <v>0</v>
      </c>
      <c r="U54" s="28">
        <f t="shared" ca="1" si="11"/>
        <v>0</v>
      </c>
      <c r="V54" s="28">
        <f t="shared" ca="1" si="12"/>
        <v>0</v>
      </c>
    </row>
    <row r="55" spans="1:22" x14ac:dyDescent="0.2">
      <c r="A55" s="93" t="str">
        <f>'Task PV @ PT'!A56</f>
        <v>Task Identifier</v>
      </c>
      <c r="B55" s="248" t="str">
        <f>'Task PV @ PT'!B56</f>
        <v>x</v>
      </c>
      <c r="C55" s="248" t="str">
        <f>'Task PV @ PT'!C56</f>
        <v>x</v>
      </c>
      <c r="D55" s="10" t="str">
        <f>'Task PV @ PT'!D56</f>
        <v>x</v>
      </c>
      <c r="E55" s="248" t="str">
        <f>'Task EV @ AT'!B56</f>
        <v>x</v>
      </c>
      <c r="F55" s="248" t="str">
        <f>'Task EV @ AT'!C56</f>
        <v>x</v>
      </c>
      <c r="G55" s="214" t="str">
        <f ca="1">'Task EV @ AT'!BM56</f>
        <v>x</v>
      </c>
      <c r="H55" s="24" t="str">
        <f t="shared" si="2"/>
        <v>x</v>
      </c>
      <c r="I55" s="24" t="str">
        <f t="shared" si="3"/>
        <v>x</v>
      </c>
      <c r="J55" s="24" t="str">
        <f t="shared" si="4"/>
        <v>x</v>
      </c>
      <c r="K55" s="24" t="str">
        <f t="shared" si="5"/>
        <v>x</v>
      </c>
      <c r="L55" s="9">
        <f t="shared" ca="1" si="6"/>
        <v>0</v>
      </c>
      <c r="M55" s="11">
        <f t="shared" si="13"/>
        <v>0</v>
      </c>
      <c r="N55" s="28" t="str">
        <f ca="1">'Task PV @ PT'!BO56</f>
        <v>x</v>
      </c>
      <c r="O55" s="28" t="str">
        <f ca="1">'Task PV @ PT'!BN56</f>
        <v>x</v>
      </c>
      <c r="P55" s="28">
        <f t="shared" ca="1" si="19"/>
        <v>0</v>
      </c>
      <c r="Q55" s="28">
        <f t="shared" ca="1" si="15"/>
        <v>0</v>
      </c>
      <c r="R55" s="28">
        <f t="shared" ca="1" si="16"/>
        <v>0</v>
      </c>
      <c r="S55" s="28">
        <f t="shared" ca="1" si="17"/>
        <v>0</v>
      </c>
      <c r="T55" s="28">
        <f t="shared" ca="1" si="18"/>
        <v>0</v>
      </c>
      <c r="U55" s="28">
        <f t="shared" ca="1" si="11"/>
        <v>0</v>
      </c>
      <c r="V55" s="28">
        <f t="shared" ca="1" si="12"/>
        <v>0</v>
      </c>
    </row>
    <row r="56" spans="1:22" x14ac:dyDescent="0.2">
      <c r="A56" s="93" t="str">
        <f>'Task PV @ PT'!A57</f>
        <v>Task Identifier</v>
      </c>
      <c r="B56" s="248" t="str">
        <f>'Task PV @ PT'!B57</f>
        <v>x</v>
      </c>
      <c r="C56" s="248" t="str">
        <f>'Task PV @ PT'!C57</f>
        <v>x</v>
      </c>
      <c r="D56" s="10" t="str">
        <f>'Task PV @ PT'!D57</f>
        <v>x</v>
      </c>
      <c r="E56" s="248" t="str">
        <f>'Task EV @ AT'!B57</f>
        <v>x</v>
      </c>
      <c r="F56" s="248" t="str">
        <f>'Task EV @ AT'!C57</f>
        <v>x</v>
      </c>
      <c r="G56" s="214" t="str">
        <f ca="1">'Task EV @ AT'!BM57</f>
        <v>x</v>
      </c>
      <c r="H56" s="24" t="str">
        <f t="shared" si="2"/>
        <v>x</v>
      </c>
      <c r="I56" s="24" t="str">
        <f t="shared" si="3"/>
        <v>x</v>
      </c>
      <c r="J56" s="24" t="str">
        <f t="shared" si="4"/>
        <v>x</v>
      </c>
      <c r="K56" s="24" t="str">
        <f t="shared" si="5"/>
        <v>x</v>
      </c>
      <c r="L56" s="9">
        <f t="shared" ca="1" si="6"/>
        <v>0</v>
      </c>
      <c r="M56" s="11">
        <f t="shared" si="13"/>
        <v>0</v>
      </c>
      <c r="N56" s="28" t="str">
        <f ca="1">'Task PV @ PT'!BO57</f>
        <v>x</v>
      </c>
      <c r="O56" s="28" t="str">
        <f ca="1">'Task PV @ PT'!BN57</f>
        <v>x</v>
      </c>
      <c r="P56" s="28">
        <f t="shared" ca="1" si="19"/>
        <v>0</v>
      </c>
      <c r="Q56" s="28">
        <f t="shared" ca="1" si="15"/>
        <v>0</v>
      </c>
      <c r="R56" s="28">
        <f t="shared" ca="1" si="16"/>
        <v>0</v>
      </c>
      <c r="S56" s="28">
        <f t="shared" ca="1" si="17"/>
        <v>0</v>
      </c>
      <c r="T56" s="28">
        <f t="shared" ca="1" si="18"/>
        <v>0</v>
      </c>
      <c r="U56" s="28">
        <f t="shared" ca="1" si="11"/>
        <v>0</v>
      </c>
      <c r="V56" s="28">
        <f t="shared" ca="1" si="12"/>
        <v>0</v>
      </c>
    </row>
    <row r="57" spans="1:22" x14ac:dyDescent="0.2">
      <c r="A57" s="93" t="str">
        <f>'Task PV @ PT'!A58</f>
        <v>Task Identifier</v>
      </c>
      <c r="B57" s="248" t="str">
        <f>'Task PV @ PT'!B58</f>
        <v>x</v>
      </c>
      <c r="C57" s="248" t="str">
        <f>'Task PV @ PT'!C58</f>
        <v>x</v>
      </c>
      <c r="D57" s="10" t="str">
        <f>'Task PV @ PT'!D58</f>
        <v>x</v>
      </c>
      <c r="E57" s="248" t="str">
        <f>'Task EV @ AT'!B58</f>
        <v>x</v>
      </c>
      <c r="F57" s="248" t="str">
        <f>'Task EV @ AT'!C58</f>
        <v>x</v>
      </c>
      <c r="G57" s="214" t="str">
        <f ca="1">'Task EV @ AT'!BM58</f>
        <v>x</v>
      </c>
      <c r="H57" s="24" t="str">
        <f t="shared" si="2"/>
        <v>x</v>
      </c>
      <c r="I57" s="24" t="str">
        <f t="shared" si="3"/>
        <v>x</v>
      </c>
      <c r="J57" s="24" t="str">
        <f t="shared" si="4"/>
        <v>x</v>
      </c>
      <c r="K57" s="24" t="str">
        <f t="shared" si="5"/>
        <v>x</v>
      </c>
      <c r="L57" s="9">
        <f t="shared" ca="1" si="6"/>
        <v>0</v>
      </c>
      <c r="M57" s="11">
        <f t="shared" si="13"/>
        <v>0</v>
      </c>
      <c r="N57" s="28" t="str">
        <f ca="1">'Task PV @ PT'!BO58</f>
        <v>x</v>
      </c>
      <c r="O57" s="28" t="str">
        <f ca="1">'Task PV @ PT'!BN58</f>
        <v>x</v>
      </c>
      <c r="P57" s="28">
        <f t="shared" ca="1" si="19"/>
        <v>0</v>
      </c>
      <c r="Q57" s="28">
        <f t="shared" ca="1" si="15"/>
        <v>0</v>
      </c>
      <c r="R57" s="28">
        <f t="shared" ca="1" si="16"/>
        <v>0</v>
      </c>
      <c r="S57" s="28">
        <f t="shared" ca="1" si="17"/>
        <v>0</v>
      </c>
      <c r="T57" s="28">
        <f t="shared" ca="1" si="18"/>
        <v>0</v>
      </c>
      <c r="U57" s="28">
        <f t="shared" ca="1" si="11"/>
        <v>0</v>
      </c>
      <c r="V57" s="28">
        <f t="shared" ca="1" si="12"/>
        <v>0</v>
      </c>
    </row>
    <row r="58" spans="1:22" x14ac:dyDescent="0.2">
      <c r="A58" s="93" t="str">
        <f>'Task PV @ PT'!A59</f>
        <v>Task Identifier</v>
      </c>
      <c r="B58" s="248" t="str">
        <f>'Task PV @ PT'!B59</f>
        <v>x</v>
      </c>
      <c r="C58" s="248" t="str">
        <f>'Task PV @ PT'!C59</f>
        <v>x</v>
      </c>
      <c r="D58" s="10" t="str">
        <f>'Task PV @ PT'!D59</f>
        <v>x</v>
      </c>
      <c r="E58" s="248" t="str">
        <f>'Task EV @ AT'!B59</f>
        <v>x</v>
      </c>
      <c r="F58" s="248" t="str">
        <f>'Task EV @ AT'!C59</f>
        <v>x</v>
      </c>
      <c r="G58" s="214" t="str">
        <f ca="1">'Task EV @ AT'!BM59</f>
        <v>x</v>
      </c>
      <c r="H58" s="24" t="str">
        <f t="shared" si="2"/>
        <v>x</v>
      </c>
      <c r="I58" s="24" t="str">
        <f t="shared" si="3"/>
        <v>x</v>
      </c>
      <c r="J58" s="24" t="str">
        <f t="shared" si="4"/>
        <v>x</v>
      </c>
      <c r="K58" s="24" t="str">
        <f t="shared" si="5"/>
        <v>x</v>
      </c>
      <c r="L58" s="9">
        <f t="shared" ca="1" si="6"/>
        <v>0</v>
      </c>
      <c r="M58" s="11">
        <f t="shared" si="13"/>
        <v>0</v>
      </c>
      <c r="N58" s="28" t="str">
        <f ca="1">'Task PV @ PT'!BO59</f>
        <v>x</v>
      </c>
      <c r="O58" s="28" t="str">
        <f ca="1">'Task PV @ PT'!BN59</f>
        <v>x</v>
      </c>
      <c r="P58" s="28">
        <f t="shared" ca="1" si="19"/>
        <v>0</v>
      </c>
      <c r="Q58" s="28">
        <f t="shared" ca="1" si="15"/>
        <v>0</v>
      </c>
      <c r="R58" s="28">
        <f t="shared" ca="1" si="16"/>
        <v>0</v>
      </c>
      <c r="S58" s="28">
        <f t="shared" ca="1" si="17"/>
        <v>0</v>
      </c>
      <c r="T58" s="28">
        <f t="shared" ca="1" si="18"/>
        <v>0</v>
      </c>
      <c r="U58" s="28">
        <f t="shared" ca="1" si="11"/>
        <v>0</v>
      </c>
      <c r="V58" s="28">
        <f t="shared" ca="1" si="12"/>
        <v>0</v>
      </c>
    </row>
    <row r="59" spans="1:22" x14ac:dyDescent="0.2">
      <c r="A59" s="93" t="str">
        <f>'Task PV @ PT'!A60</f>
        <v>Task Identifier</v>
      </c>
      <c r="B59" s="248" t="str">
        <f>'Task PV @ PT'!B60</f>
        <v>x</v>
      </c>
      <c r="C59" s="248" t="str">
        <f>'Task PV @ PT'!C60</f>
        <v>x</v>
      </c>
      <c r="D59" s="10" t="str">
        <f>'Task PV @ PT'!D60</f>
        <v>x</v>
      </c>
      <c r="E59" s="248" t="str">
        <f>'Task EV @ AT'!B60</f>
        <v>x</v>
      </c>
      <c r="F59" s="248" t="str">
        <f>'Task EV @ AT'!C60</f>
        <v>x</v>
      </c>
      <c r="G59" s="214" t="str">
        <f ca="1">'Task EV @ AT'!BM60</f>
        <v>x</v>
      </c>
      <c r="H59" s="24" t="str">
        <f t="shared" si="2"/>
        <v>x</v>
      </c>
      <c r="I59" s="24" t="str">
        <f t="shared" si="3"/>
        <v>x</v>
      </c>
      <c r="J59" s="24" t="str">
        <f t="shared" si="4"/>
        <v>x</v>
      </c>
      <c r="K59" s="24" t="str">
        <f t="shared" si="5"/>
        <v>x</v>
      </c>
      <c r="L59" s="9">
        <f t="shared" ca="1" si="6"/>
        <v>0</v>
      </c>
      <c r="M59" s="11">
        <f t="shared" si="13"/>
        <v>0</v>
      </c>
      <c r="N59" s="28" t="str">
        <f ca="1">'Task PV @ PT'!BO60</f>
        <v>x</v>
      </c>
      <c r="O59" s="28" t="str">
        <f ca="1">'Task PV @ PT'!BN60</f>
        <v>x</v>
      </c>
      <c r="P59" s="28">
        <f t="shared" ca="1" si="19"/>
        <v>0</v>
      </c>
      <c r="Q59" s="28">
        <f t="shared" ca="1" si="15"/>
        <v>0</v>
      </c>
      <c r="R59" s="28">
        <f t="shared" ca="1" si="16"/>
        <v>0</v>
      </c>
      <c r="S59" s="28">
        <f t="shared" ca="1" si="17"/>
        <v>0</v>
      </c>
      <c r="T59" s="28">
        <f t="shared" ca="1" si="18"/>
        <v>0</v>
      </c>
      <c r="U59" s="28">
        <f t="shared" ca="1" si="11"/>
        <v>0</v>
      </c>
      <c r="V59" s="28">
        <f t="shared" ca="1" si="12"/>
        <v>0</v>
      </c>
    </row>
    <row r="60" spans="1:22" x14ac:dyDescent="0.2">
      <c r="A60" s="93" t="str">
        <f>'Task PV @ PT'!A61</f>
        <v>Task Identifier</v>
      </c>
      <c r="B60" s="248" t="str">
        <f>'Task PV @ PT'!B61</f>
        <v>x</v>
      </c>
      <c r="C60" s="248" t="str">
        <f>'Task PV @ PT'!C61</f>
        <v>x</v>
      </c>
      <c r="D60" s="10" t="str">
        <f>'Task PV @ PT'!D61</f>
        <v>x</v>
      </c>
      <c r="E60" s="248" t="str">
        <f>'Task EV @ AT'!B61</f>
        <v>x</v>
      </c>
      <c r="F60" s="248" t="str">
        <f>'Task EV @ AT'!C61</f>
        <v>x</v>
      </c>
      <c r="G60" s="214" t="str">
        <f ca="1">'Task EV @ AT'!BM61</f>
        <v>x</v>
      </c>
      <c r="H60" s="24" t="str">
        <f t="shared" si="2"/>
        <v>x</v>
      </c>
      <c r="I60" s="24" t="str">
        <f t="shared" si="3"/>
        <v>x</v>
      </c>
      <c r="J60" s="24" t="str">
        <f t="shared" si="4"/>
        <v>x</v>
      </c>
      <c r="K60" s="24" t="str">
        <f t="shared" si="5"/>
        <v>x</v>
      </c>
      <c r="L60" s="9">
        <f t="shared" ca="1" si="6"/>
        <v>0</v>
      </c>
      <c r="M60" s="11">
        <f t="shared" si="13"/>
        <v>0</v>
      </c>
      <c r="N60" s="28" t="str">
        <f ca="1">'Task PV @ PT'!BO61</f>
        <v>x</v>
      </c>
      <c r="O60" s="28" t="str">
        <f ca="1">'Task PV @ PT'!BN61</f>
        <v>x</v>
      </c>
      <c r="P60" s="28">
        <f t="shared" ca="1" si="19"/>
        <v>0</v>
      </c>
      <c r="Q60" s="28">
        <f t="shared" ca="1" si="15"/>
        <v>0</v>
      </c>
      <c r="R60" s="28">
        <f t="shared" ca="1" si="16"/>
        <v>0</v>
      </c>
      <c r="S60" s="28">
        <f t="shared" ca="1" si="17"/>
        <v>0</v>
      </c>
      <c r="T60" s="28">
        <f t="shared" ca="1" si="18"/>
        <v>0</v>
      </c>
      <c r="U60" s="28">
        <f t="shared" ca="1" si="11"/>
        <v>0</v>
      </c>
      <c r="V60" s="28">
        <f t="shared" ca="1" si="12"/>
        <v>0</v>
      </c>
    </row>
    <row r="61" spans="1:22" x14ac:dyDescent="0.2">
      <c r="A61" s="93" t="str">
        <f>'Task PV @ PT'!A62</f>
        <v>Task Identifier</v>
      </c>
      <c r="B61" s="248" t="str">
        <f>'Task PV @ PT'!B62</f>
        <v>x</v>
      </c>
      <c r="C61" s="248" t="str">
        <f>'Task PV @ PT'!C62</f>
        <v>x</v>
      </c>
      <c r="D61" s="10" t="str">
        <f>'Task PV @ PT'!D62</f>
        <v>x</v>
      </c>
      <c r="E61" s="248" t="str">
        <f>'Task EV @ AT'!B62</f>
        <v>x</v>
      </c>
      <c r="F61" s="248" t="str">
        <f>'Task EV @ AT'!C62</f>
        <v>x</v>
      </c>
      <c r="G61" s="214" t="str">
        <f ca="1">'Task EV @ AT'!BM62</f>
        <v>x</v>
      </c>
      <c r="H61" s="24" t="str">
        <f t="shared" si="2"/>
        <v>x</v>
      </c>
      <c r="I61" s="24" t="str">
        <f t="shared" si="3"/>
        <v>x</v>
      </c>
      <c r="J61" s="24" t="str">
        <f t="shared" si="4"/>
        <v>x</v>
      </c>
      <c r="K61" s="24" t="str">
        <f t="shared" si="5"/>
        <v>x</v>
      </c>
      <c r="L61" s="9">
        <f t="shared" ca="1" si="6"/>
        <v>0</v>
      </c>
      <c r="M61" s="11">
        <f t="shared" si="13"/>
        <v>0</v>
      </c>
      <c r="N61" s="28" t="str">
        <f ca="1">'Task PV @ PT'!BO62</f>
        <v>x</v>
      </c>
      <c r="O61" s="28" t="str">
        <f ca="1">'Task PV @ PT'!BN62</f>
        <v>x</v>
      </c>
      <c r="P61" s="28">
        <f t="shared" ca="1" si="19"/>
        <v>0</v>
      </c>
      <c r="Q61" s="28">
        <f t="shared" ca="1" si="15"/>
        <v>0</v>
      </c>
      <c r="R61" s="28">
        <f t="shared" ca="1" si="16"/>
        <v>0</v>
      </c>
      <c r="S61" s="28">
        <f t="shared" ca="1" si="17"/>
        <v>0</v>
      </c>
      <c r="T61" s="28">
        <f t="shared" ca="1" si="18"/>
        <v>0</v>
      </c>
      <c r="U61" s="28">
        <f t="shared" ca="1" si="11"/>
        <v>0</v>
      </c>
      <c r="V61" s="28">
        <f t="shared" ca="1" si="12"/>
        <v>0</v>
      </c>
    </row>
    <row r="62" spans="1:22" x14ac:dyDescent="0.2">
      <c r="A62" s="93" t="str">
        <f>'Task PV @ PT'!A63</f>
        <v>Task Identifier</v>
      </c>
      <c r="B62" s="248" t="str">
        <f>'Task PV @ PT'!B63</f>
        <v>x</v>
      </c>
      <c r="C62" s="248" t="str">
        <f>'Task PV @ PT'!C63</f>
        <v>x</v>
      </c>
      <c r="D62" s="10" t="str">
        <f>'Task PV @ PT'!D63</f>
        <v>x</v>
      </c>
      <c r="E62" s="248" t="str">
        <f>'Task EV @ AT'!B63</f>
        <v>x</v>
      </c>
      <c r="F62" s="248" t="str">
        <f>'Task EV @ AT'!C63</f>
        <v>x</v>
      </c>
      <c r="G62" s="214" t="str">
        <f ca="1">'Task EV @ AT'!BM63</f>
        <v>x</v>
      </c>
      <c r="H62" s="24" t="str">
        <f t="shared" si="2"/>
        <v>x</v>
      </c>
      <c r="I62" s="24" t="str">
        <f t="shared" si="3"/>
        <v>x</v>
      </c>
      <c r="J62" s="24" t="str">
        <f t="shared" si="4"/>
        <v>x</v>
      </c>
      <c r="K62" s="24" t="str">
        <f t="shared" si="5"/>
        <v>x</v>
      </c>
      <c r="L62" s="9">
        <f t="shared" ca="1" si="6"/>
        <v>0</v>
      </c>
      <c r="M62" s="11">
        <f t="shared" si="13"/>
        <v>0</v>
      </c>
      <c r="N62" s="28" t="str">
        <f ca="1">'Task PV @ PT'!BO63</f>
        <v>x</v>
      </c>
      <c r="O62" s="28" t="str">
        <f ca="1">'Task PV @ PT'!BN63</f>
        <v>x</v>
      </c>
      <c r="P62" s="28">
        <f t="shared" ca="1" si="19"/>
        <v>0</v>
      </c>
      <c r="Q62" s="28">
        <f t="shared" ca="1" si="15"/>
        <v>0</v>
      </c>
      <c r="R62" s="28">
        <f t="shared" ca="1" si="16"/>
        <v>0</v>
      </c>
      <c r="S62" s="28">
        <f t="shared" ca="1" si="17"/>
        <v>0</v>
      </c>
      <c r="T62" s="28">
        <f t="shared" ca="1" si="18"/>
        <v>0</v>
      </c>
      <c r="U62" s="28">
        <f t="shared" ca="1" si="11"/>
        <v>0</v>
      </c>
      <c r="V62" s="28">
        <f t="shared" ca="1" si="12"/>
        <v>0</v>
      </c>
    </row>
    <row r="63" spans="1:22" x14ac:dyDescent="0.2">
      <c r="A63" s="93" t="str">
        <f>'Task PV @ PT'!A64</f>
        <v>Task Identifier</v>
      </c>
      <c r="B63" s="248" t="str">
        <f>'Task PV @ PT'!B64</f>
        <v>x</v>
      </c>
      <c r="C63" s="248" t="str">
        <f>'Task PV @ PT'!C64</f>
        <v>x</v>
      </c>
      <c r="D63" s="10" t="str">
        <f>'Task PV @ PT'!D64</f>
        <v>x</v>
      </c>
      <c r="E63" s="248" t="str">
        <f>'Task EV @ AT'!B64</f>
        <v>x</v>
      </c>
      <c r="F63" s="248" t="str">
        <f>'Task EV @ AT'!C64</f>
        <v>x</v>
      </c>
      <c r="G63" s="214" t="str">
        <f ca="1">'Task EV @ AT'!BM64</f>
        <v>x</v>
      </c>
      <c r="H63" s="24" t="str">
        <f t="shared" si="2"/>
        <v>x</v>
      </c>
      <c r="I63" s="24" t="str">
        <f t="shared" si="3"/>
        <v>x</v>
      </c>
      <c r="J63" s="24" t="str">
        <f t="shared" si="4"/>
        <v>x</v>
      </c>
      <c r="K63" s="24" t="str">
        <f t="shared" si="5"/>
        <v>x</v>
      </c>
      <c r="L63" s="9">
        <f t="shared" ca="1" si="6"/>
        <v>0</v>
      </c>
      <c r="M63" s="11">
        <f t="shared" si="13"/>
        <v>0</v>
      </c>
      <c r="N63" s="28" t="str">
        <f ca="1">'Task PV @ PT'!BO64</f>
        <v>x</v>
      </c>
      <c r="O63" s="28" t="str">
        <f ca="1">'Task PV @ PT'!BN64</f>
        <v>x</v>
      </c>
      <c r="P63" s="28">
        <f t="shared" ca="1" si="19"/>
        <v>0</v>
      </c>
      <c r="Q63" s="28">
        <f t="shared" ca="1" si="15"/>
        <v>0</v>
      </c>
      <c r="R63" s="28">
        <f t="shared" ca="1" si="16"/>
        <v>0</v>
      </c>
      <c r="S63" s="28">
        <f t="shared" ca="1" si="17"/>
        <v>0</v>
      </c>
      <c r="T63" s="28">
        <f t="shared" ca="1" si="18"/>
        <v>0</v>
      </c>
      <c r="U63" s="28">
        <f t="shared" ca="1" si="11"/>
        <v>0</v>
      </c>
      <c r="V63" s="28">
        <f t="shared" ca="1" si="12"/>
        <v>0</v>
      </c>
    </row>
    <row r="64" spans="1:22" x14ac:dyDescent="0.2">
      <c r="A64" s="93" t="str">
        <f>'Task PV @ PT'!A65</f>
        <v>Task Identifier</v>
      </c>
      <c r="B64" s="248" t="str">
        <f>'Task PV @ PT'!B65</f>
        <v>x</v>
      </c>
      <c r="C64" s="248" t="str">
        <f>'Task PV @ PT'!C65</f>
        <v>x</v>
      </c>
      <c r="D64" s="10" t="str">
        <f>'Task PV @ PT'!D65</f>
        <v>x</v>
      </c>
      <c r="E64" s="248" t="str">
        <f>'Task EV @ AT'!B65</f>
        <v>x</v>
      </c>
      <c r="F64" s="248" t="str">
        <f>'Task EV @ AT'!C65</f>
        <v>x</v>
      </c>
      <c r="G64" s="214" t="str">
        <f ca="1">'Task EV @ AT'!BM65</f>
        <v>x</v>
      </c>
      <c r="H64" s="24" t="str">
        <f t="shared" si="2"/>
        <v>x</v>
      </c>
      <c r="I64" s="24" t="str">
        <f t="shared" si="3"/>
        <v>x</v>
      </c>
      <c r="J64" s="24" t="str">
        <f t="shared" si="4"/>
        <v>x</v>
      </c>
      <c r="K64" s="24" t="str">
        <f t="shared" si="5"/>
        <v>x</v>
      </c>
      <c r="L64" s="9">
        <f t="shared" ca="1" si="6"/>
        <v>0</v>
      </c>
      <c r="M64" s="11">
        <f t="shared" si="13"/>
        <v>0</v>
      </c>
      <c r="N64" s="28" t="str">
        <f ca="1">'Task PV @ PT'!BO65</f>
        <v>x</v>
      </c>
      <c r="O64" s="28" t="str">
        <f ca="1">'Task PV @ PT'!BN65</f>
        <v>x</v>
      </c>
      <c r="P64" s="28">
        <f t="shared" ca="1" si="19"/>
        <v>0</v>
      </c>
      <c r="Q64" s="28">
        <f t="shared" ca="1" si="15"/>
        <v>0</v>
      </c>
      <c r="R64" s="28">
        <f t="shared" ca="1" si="16"/>
        <v>0</v>
      </c>
      <c r="S64" s="28">
        <f t="shared" ca="1" si="17"/>
        <v>0</v>
      </c>
      <c r="T64" s="28">
        <f t="shared" ca="1" si="18"/>
        <v>0</v>
      </c>
      <c r="U64" s="28">
        <f t="shared" ca="1" si="11"/>
        <v>0</v>
      </c>
      <c r="V64" s="28">
        <f t="shared" ca="1" si="12"/>
        <v>0</v>
      </c>
    </row>
    <row r="65" spans="1:22" x14ac:dyDescent="0.2">
      <c r="A65" s="93" t="str">
        <f>'Task PV @ PT'!A66</f>
        <v>Task Identifier</v>
      </c>
      <c r="B65" s="248" t="str">
        <f>'Task PV @ PT'!B66</f>
        <v>x</v>
      </c>
      <c r="C65" s="248" t="str">
        <f>'Task PV @ PT'!C66</f>
        <v>x</v>
      </c>
      <c r="D65" s="10" t="str">
        <f>'Task PV @ PT'!D66</f>
        <v>x</v>
      </c>
      <c r="E65" s="248" t="str">
        <f>'Task EV @ AT'!B66</f>
        <v>x</v>
      </c>
      <c r="F65" s="248" t="str">
        <f>'Task EV @ AT'!C66</f>
        <v>x</v>
      </c>
      <c r="G65" s="214" t="str">
        <f ca="1">'Task EV @ AT'!BM66</f>
        <v>x</v>
      </c>
      <c r="H65" s="24" t="str">
        <f t="shared" si="2"/>
        <v>x</v>
      </c>
      <c r="I65" s="24" t="str">
        <f t="shared" si="3"/>
        <v>x</v>
      </c>
      <c r="J65" s="24" t="str">
        <f t="shared" si="4"/>
        <v>x</v>
      </c>
      <c r="K65" s="24" t="str">
        <f t="shared" si="5"/>
        <v>x</v>
      </c>
      <c r="L65" s="9">
        <f t="shared" ca="1" si="6"/>
        <v>0</v>
      </c>
      <c r="M65" s="11">
        <f t="shared" si="13"/>
        <v>0</v>
      </c>
      <c r="N65" s="28" t="str">
        <f ca="1">'Task PV @ PT'!BO66</f>
        <v>x</v>
      </c>
      <c r="O65" s="28" t="str">
        <f ca="1">'Task PV @ PT'!BN66</f>
        <v>x</v>
      </c>
      <c r="P65" s="28">
        <f t="shared" ca="1" si="19"/>
        <v>0</v>
      </c>
      <c r="Q65" s="28">
        <f t="shared" ca="1" si="15"/>
        <v>0</v>
      </c>
      <c r="R65" s="28">
        <f t="shared" ca="1" si="16"/>
        <v>0</v>
      </c>
      <c r="S65" s="28">
        <f t="shared" ca="1" si="17"/>
        <v>0</v>
      </c>
      <c r="T65" s="28">
        <f t="shared" ca="1" si="18"/>
        <v>0</v>
      </c>
      <c r="U65" s="28">
        <f t="shared" ca="1" si="11"/>
        <v>0</v>
      </c>
      <c r="V65" s="28">
        <f t="shared" ca="1" si="12"/>
        <v>0</v>
      </c>
    </row>
    <row r="66" spans="1:22" x14ac:dyDescent="0.2">
      <c r="A66" s="93" t="str">
        <f>'Task PV @ PT'!A67</f>
        <v>Task Identifier</v>
      </c>
      <c r="B66" s="248" t="str">
        <f>'Task PV @ PT'!B67</f>
        <v>x</v>
      </c>
      <c r="C66" s="248" t="str">
        <f>'Task PV @ PT'!C67</f>
        <v>x</v>
      </c>
      <c r="D66" s="10" t="str">
        <f>'Task PV @ PT'!D67</f>
        <v>x</v>
      </c>
      <c r="E66" s="248" t="str">
        <f>'Task EV @ AT'!B67</f>
        <v>x</v>
      </c>
      <c r="F66" s="248" t="str">
        <f>'Task EV @ AT'!C67</f>
        <v>x</v>
      </c>
      <c r="G66" s="214" t="str">
        <f ca="1">'Task EV @ AT'!BM67</f>
        <v>x</v>
      </c>
      <c r="H66" s="24" t="str">
        <f t="shared" si="2"/>
        <v>x</v>
      </c>
      <c r="I66" s="24" t="str">
        <f t="shared" si="3"/>
        <v>x</v>
      </c>
      <c r="J66" s="24" t="str">
        <f t="shared" si="4"/>
        <v>x</v>
      </c>
      <c r="K66" s="24" t="str">
        <f t="shared" si="5"/>
        <v>x</v>
      </c>
      <c r="L66" s="9">
        <f t="shared" ca="1" si="6"/>
        <v>0</v>
      </c>
      <c r="M66" s="11">
        <f t="shared" si="13"/>
        <v>0</v>
      </c>
      <c r="N66" s="28" t="str">
        <f ca="1">'Task PV @ PT'!BO67</f>
        <v>x</v>
      </c>
      <c r="O66" s="28" t="str">
        <f ca="1">'Task PV @ PT'!BN67</f>
        <v>x</v>
      </c>
      <c r="P66" s="28">
        <f t="shared" ca="1" si="19"/>
        <v>0</v>
      </c>
      <c r="Q66" s="28">
        <f t="shared" ca="1" si="15"/>
        <v>0</v>
      </c>
      <c r="R66" s="28">
        <f t="shared" ca="1" si="16"/>
        <v>0</v>
      </c>
      <c r="S66" s="28">
        <f t="shared" ca="1" si="17"/>
        <v>0</v>
      </c>
      <c r="T66" s="28">
        <f t="shared" ca="1" si="18"/>
        <v>0</v>
      </c>
      <c r="U66" s="28">
        <f t="shared" ca="1" si="11"/>
        <v>0</v>
      </c>
      <c r="V66" s="28">
        <f t="shared" ca="1" si="12"/>
        <v>0</v>
      </c>
    </row>
    <row r="67" spans="1:22" x14ac:dyDescent="0.2">
      <c r="A67" s="93" t="str">
        <f>'Task PV @ PT'!A68</f>
        <v>Task Identifier</v>
      </c>
      <c r="B67" s="248" t="str">
        <f>'Task PV @ PT'!B68</f>
        <v>x</v>
      </c>
      <c r="C67" s="248" t="str">
        <f>'Task PV @ PT'!C68</f>
        <v>x</v>
      </c>
      <c r="D67" s="10" t="str">
        <f>'Task PV @ PT'!D68</f>
        <v>x</v>
      </c>
      <c r="E67" s="248" t="str">
        <f>'Task EV @ AT'!B68</f>
        <v>x</v>
      </c>
      <c r="F67" s="248" t="str">
        <f>'Task EV @ AT'!C68</f>
        <v>x</v>
      </c>
      <c r="G67" s="214" t="str">
        <f ca="1">'Task EV @ AT'!BM68</f>
        <v>x</v>
      </c>
      <c r="H67" s="24" t="str">
        <f t="shared" si="2"/>
        <v>x</v>
      </c>
      <c r="I67" s="24" t="str">
        <f t="shared" si="3"/>
        <v>x</v>
      </c>
      <c r="J67" s="24" t="str">
        <f t="shared" si="4"/>
        <v>x</v>
      </c>
      <c r="K67" s="24" t="str">
        <f t="shared" si="5"/>
        <v>x</v>
      </c>
      <c r="L67" s="9">
        <f t="shared" ca="1" si="6"/>
        <v>0</v>
      </c>
      <c r="M67" s="11">
        <f t="shared" si="13"/>
        <v>0</v>
      </c>
      <c r="N67" s="28" t="str">
        <f ca="1">'Task PV @ PT'!BO68</f>
        <v>x</v>
      </c>
      <c r="O67" s="28" t="str">
        <f ca="1">'Task PV @ PT'!BN68</f>
        <v>x</v>
      </c>
      <c r="P67" s="28">
        <f t="shared" ca="1" si="19"/>
        <v>0</v>
      </c>
      <c r="Q67" s="28">
        <f t="shared" ca="1" si="15"/>
        <v>0</v>
      </c>
      <c r="R67" s="28">
        <f t="shared" ca="1" si="16"/>
        <v>0</v>
      </c>
      <c r="S67" s="28">
        <f t="shared" ca="1" si="17"/>
        <v>0</v>
      </c>
      <c r="T67" s="28">
        <f t="shared" ca="1" si="18"/>
        <v>0</v>
      </c>
      <c r="U67" s="28">
        <f t="shared" ca="1" si="11"/>
        <v>0</v>
      </c>
      <c r="V67" s="28">
        <f t="shared" ca="1" si="12"/>
        <v>0</v>
      </c>
    </row>
    <row r="68" spans="1:22" x14ac:dyDescent="0.2">
      <c r="A68" s="93" t="str">
        <f>'Task PV @ PT'!A69</f>
        <v>Task Identifier</v>
      </c>
      <c r="B68" s="248" t="str">
        <f>'Task PV @ PT'!B69</f>
        <v>x</v>
      </c>
      <c r="C68" s="248" t="str">
        <f>'Task PV @ PT'!C69</f>
        <v>x</v>
      </c>
      <c r="D68" s="10" t="str">
        <f>'Task PV @ PT'!D69</f>
        <v>x</v>
      </c>
      <c r="E68" s="248" t="str">
        <f>'Task EV @ AT'!B69</f>
        <v>x</v>
      </c>
      <c r="F68" s="248" t="str">
        <f>'Task EV @ AT'!C69</f>
        <v>x</v>
      </c>
      <c r="G68" s="214" t="str">
        <f ca="1">'Task EV @ AT'!BM69</f>
        <v>x</v>
      </c>
      <c r="H68" s="24" t="str">
        <f t="shared" si="2"/>
        <v>x</v>
      </c>
      <c r="I68" s="24" t="str">
        <f t="shared" si="3"/>
        <v>x</v>
      </c>
      <c r="J68" s="24" t="str">
        <f t="shared" si="4"/>
        <v>x</v>
      </c>
      <c r="K68" s="24" t="str">
        <f t="shared" si="5"/>
        <v>x</v>
      </c>
      <c r="L68" s="9">
        <f t="shared" ca="1" si="6"/>
        <v>0</v>
      </c>
      <c r="M68" s="11">
        <f t="shared" ref="M68:M99" si="20">IF($W$6&gt;=$K68,"C",IF($W$6&gt;$J68,"S",0))</f>
        <v>0</v>
      </c>
      <c r="N68" s="28" t="str">
        <f ca="1">'Task PV @ PT'!BO69</f>
        <v>x</v>
      </c>
      <c r="O68" s="28" t="str">
        <f ca="1">'Task PV @ PT'!BN69</f>
        <v>x</v>
      </c>
      <c r="P68" s="28">
        <f t="shared" ca="1" si="19"/>
        <v>0</v>
      </c>
      <c r="Q68" s="28">
        <f t="shared" ca="1" si="15"/>
        <v>0</v>
      </c>
      <c r="R68" s="28">
        <f t="shared" ca="1" si="16"/>
        <v>0</v>
      </c>
      <c r="S68" s="28">
        <f t="shared" ca="1" si="17"/>
        <v>0</v>
      </c>
      <c r="T68" s="28">
        <f t="shared" ca="1" si="18"/>
        <v>0</v>
      </c>
      <c r="U68" s="28">
        <f t="shared" ca="1" si="11"/>
        <v>0</v>
      </c>
      <c r="V68" s="28">
        <f t="shared" ca="1" si="12"/>
        <v>0</v>
      </c>
    </row>
    <row r="69" spans="1:22" x14ac:dyDescent="0.2">
      <c r="A69" s="93" t="str">
        <f>'Task PV @ PT'!A70</f>
        <v>Task Identifier</v>
      </c>
      <c r="B69" s="248" t="str">
        <f>'Task PV @ PT'!B70</f>
        <v>x</v>
      </c>
      <c r="C69" s="248" t="str">
        <f>'Task PV @ PT'!C70</f>
        <v>x</v>
      </c>
      <c r="D69" s="10" t="str">
        <f>'Task PV @ PT'!D70</f>
        <v>x</v>
      </c>
      <c r="E69" s="248" t="str">
        <f>'Task EV @ AT'!B70</f>
        <v>x</v>
      </c>
      <c r="F69" s="248" t="str">
        <f>'Task EV @ AT'!C70</f>
        <v>x</v>
      </c>
      <c r="G69" s="214" t="str">
        <f ca="1">'Task EV @ AT'!BM70</f>
        <v>x</v>
      </c>
      <c r="H69" s="24" t="str">
        <f t="shared" ref="H69:H132" si="21">IF($B69="x","x",(DAYS360($X$7,$B69))/$Y$11)</f>
        <v>x</v>
      </c>
      <c r="I69" s="24" t="str">
        <f t="shared" ref="I69:I132" si="22">IF($C69="x","x",(DAYS360($X$7,$C69))/$Y$11)</f>
        <v>x</v>
      </c>
      <c r="J69" s="24" t="str">
        <f t="shared" ref="J69:J132" si="23">IF($E69="x","x",(DAYS360($X$7,$E69))/$Y$11)</f>
        <v>x</v>
      </c>
      <c r="K69" s="24" t="str">
        <f t="shared" ref="K69:K132" si="24">IF($F69="x","x",(DAYS360($X$7,$F69))/$Y$11)</f>
        <v>x</v>
      </c>
      <c r="L69" s="9">
        <f t="shared" ref="L69:L132" ca="1" si="25">IF($W$6 = 0, 0, IF(ISNUMBER($W$4),IF($W$4&gt;=$I69,"C",IF($W$4&gt;$H69,"S",0)), 0))</f>
        <v>0</v>
      </c>
      <c r="M69" s="11">
        <f t="shared" si="20"/>
        <v>0</v>
      </c>
      <c r="N69" s="28" t="str">
        <f ca="1">'Task PV @ PT'!BO70</f>
        <v>x</v>
      </c>
      <c r="O69" s="28" t="str">
        <f ca="1">'Task PV @ PT'!BN70</f>
        <v>x</v>
      </c>
      <c r="P69" s="28">
        <f t="shared" ca="1" si="19"/>
        <v>0</v>
      </c>
      <c r="Q69" s="28">
        <f t="shared" ca="1" si="15"/>
        <v>0</v>
      </c>
      <c r="R69" s="28">
        <f t="shared" ca="1" si="16"/>
        <v>0</v>
      </c>
      <c r="S69" s="28">
        <f t="shared" ca="1" si="17"/>
        <v>0</v>
      </c>
      <c r="T69" s="28">
        <f t="shared" ca="1" si="18"/>
        <v>0</v>
      </c>
      <c r="U69" s="28">
        <f t="shared" ref="U69:U132" ca="1" si="26">IF(AND(L69 = "C",M69 = "C"),D69,0)</f>
        <v>0</v>
      </c>
      <c r="V69" s="28">
        <f t="shared" ref="V69:V132" ca="1" si="27">IF(AND(L69 = "S",M69 = "S", G69=P69),G69,0)</f>
        <v>0</v>
      </c>
    </row>
    <row r="70" spans="1:22" x14ac:dyDescent="0.2">
      <c r="A70" s="93" t="str">
        <f>'Task PV @ PT'!A71</f>
        <v>Task Identifier</v>
      </c>
      <c r="B70" s="248" t="str">
        <f>'Task PV @ PT'!B71</f>
        <v>x</v>
      </c>
      <c r="C70" s="248" t="str">
        <f>'Task PV @ PT'!C71</f>
        <v>x</v>
      </c>
      <c r="D70" s="10" t="str">
        <f>'Task PV @ PT'!D71</f>
        <v>x</v>
      </c>
      <c r="E70" s="248" t="str">
        <f>'Task EV @ AT'!B71</f>
        <v>x</v>
      </c>
      <c r="F70" s="248" t="str">
        <f>'Task EV @ AT'!C71</f>
        <v>x</v>
      </c>
      <c r="G70" s="214" t="str">
        <f ca="1">'Task EV @ AT'!BM71</f>
        <v>x</v>
      </c>
      <c r="H70" s="24" t="str">
        <f t="shared" si="21"/>
        <v>x</v>
      </c>
      <c r="I70" s="24" t="str">
        <f t="shared" si="22"/>
        <v>x</v>
      </c>
      <c r="J70" s="24" t="str">
        <f t="shared" si="23"/>
        <v>x</v>
      </c>
      <c r="K70" s="24" t="str">
        <f t="shared" si="24"/>
        <v>x</v>
      </c>
      <c r="L70" s="9">
        <f t="shared" ca="1" si="25"/>
        <v>0</v>
      </c>
      <c r="M70" s="11">
        <f t="shared" si="20"/>
        <v>0</v>
      </c>
      <c r="N70" s="28" t="str">
        <f ca="1">'Task PV @ PT'!BO71</f>
        <v>x</v>
      </c>
      <c r="O70" s="28" t="str">
        <f ca="1">'Task PV @ PT'!BN71</f>
        <v>x</v>
      </c>
      <c r="P70" s="28">
        <f t="shared" ca="1" si="19"/>
        <v>0</v>
      </c>
      <c r="Q70" s="28">
        <f t="shared" ca="1" si="15"/>
        <v>0</v>
      </c>
      <c r="R70" s="28">
        <f t="shared" ca="1" si="16"/>
        <v>0</v>
      </c>
      <c r="S70" s="28">
        <f t="shared" ca="1" si="17"/>
        <v>0</v>
      </c>
      <c r="T70" s="28">
        <f t="shared" ca="1" si="18"/>
        <v>0</v>
      </c>
      <c r="U70" s="28">
        <f t="shared" ca="1" si="26"/>
        <v>0</v>
      </c>
      <c r="V70" s="28">
        <f t="shared" ca="1" si="27"/>
        <v>0</v>
      </c>
    </row>
    <row r="71" spans="1:22" x14ac:dyDescent="0.2">
      <c r="A71" s="93" t="str">
        <f>'Task PV @ PT'!A72</f>
        <v>Task Identifier</v>
      </c>
      <c r="B71" s="248" t="str">
        <f>'Task PV @ PT'!B72</f>
        <v>x</v>
      </c>
      <c r="C71" s="248" t="str">
        <f>'Task PV @ PT'!C72</f>
        <v>x</v>
      </c>
      <c r="D71" s="10" t="str">
        <f>'Task PV @ PT'!D72</f>
        <v>x</v>
      </c>
      <c r="E71" s="248" t="str">
        <f>'Task EV @ AT'!B72</f>
        <v>x</v>
      </c>
      <c r="F71" s="248" t="str">
        <f>'Task EV @ AT'!C72</f>
        <v>x</v>
      </c>
      <c r="G71" s="214" t="str">
        <f ca="1">'Task EV @ AT'!BM72</f>
        <v>x</v>
      </c>
      <c r="H71" s="24" t="str">
        <f t="shared" si="21"/>
        <v>x</v>
      </c>
      <c r="I71" s="24" t="str">
        <f t="shared" si="22"/>
        <v>x</v>
      </c>
      <c r="J71" s="24" t="str">
        <f t="shared" si="23"/>
        <v>x</v>
      </c>
      <c r="K71" s="24" t="str">
        <f t="shared" si="24"/>
        <v>x</v>
      </c>
      <c r="L71" s="9">
        <f t="shared" ca="1" si="25"/>
        <v>0</v>
      </c>
      <c r="M71" s="11">
        <f t="shared" si="20"/>
        <v>0</v>
      </c>
      <c r="N71" s="28" t="str">
        <f ca="1">'Task PV @ PT'!BO72</f>
        <v>x</v>
      </c>
      <c r="O71" s="28" t="str">
        <f ca="1">'Task PV @ PT'!BN72</f>
        <v>x</v>
      </c>
      <c r="P71" s="28">
        <f t="shared" ca="1" si="19"/>
        <v>0</v>
      </c>
      <c r="Q71" s="28">
        <f t="shared" ca="1" si="15"/>
        <v>0</v>
      </c>
      <c r="R71" s="28">
        <f t="shared" ca="1" si="16"/>
        <v>0</v>
      </c>
      <c r="S71" s="28">
        <f t="shared" ca="1" si="17"/>
        <v>0</v>
      </c>
      <c r="T71" s="28">
        <f t="shared" ca="1" si="18"/>
        <v>0</v>
      </c>
      <c r="U71" s="28">
        <f t="shared" ca="1" si="26"/>
        <v>0</v>
      </c>
      <c r="V71" s="28">
        <f t="shared" ca="1" si="27"/>
        <v>0</v>
      </c>
    </row>
    <row r="72" spans="1:22" x14ac:dyDescent="0.2">
      <c r="A72" s="93" t="str">
        <f>'Task PV @ PT'!A73</f>
        <v>Task Identifier</v>
      </c>
      <c r="B72" s="248" t="str">
        <f>'Task PV @ PT'!B73</f>
        <v>x</v>
      </c>
      <c r="C72" s="248" t="str">
        <f>'Task PV @ PT'!C73</f>
        <v>x</v>
      </c>
      <c r="D72" s="10" t="str">
        <f>'Task PV @ PT'!D73</f>
        <v>x</v>
      </c>
      <c r="E72" s="248" t="str">
        <f>'Task EV @ AT'!B73</f>
        <v>x</v>
      </c>
      <c r="F72" s="248" t="str">
        <f>'Task EV @ AT'!C73</f>
        <v>x</v>
      </c>
      <c r="G72" s="214" t="str">
        <f ca="1">'Task EV @ AT'!BM73</f>
        <v>x</v>
      </c>
      <c r="H72" s="24" t="str">
        <f t="shared" si="21"/>
        <v>x</v>
      </c>
      <c r="I72" s="24" t="str">
        <f t="shared" si="22"/>
        <v>x</v>
      </c>
      <c r="J72" s="24" t="str">
        <f t="shared" si="23"/>
        <v>x</v>
      </c>
      <c r="K72" s="24" t="str">
        <f t="shared" si="24"/>
        <v>x</v>
      </c>
      <c r="L72" s="9">
        <f t="shared" ca="1" si="25"/>
        <v>0</v>
      </c>
      <c r="M72" s="11">
        <f t="shared" si="20"/>
        <v>0</v>
      </c>
      <c r="N72" s="28" t="str">
        <f ca="1">'Task PV @ PT'!BO73</f>
        <v>x</v>
      </c>
      <c r="O72" s="28" t="str">
        <f ca="1">'Task PV @ PT'!BN73</f>
        <v>x</v>
      </c>
      <c r="P72" s="28">
        <f t="shared" ca="1" si="19"/>
        <v>0</v>
      </c>
      <c r="Q72" s="28">
        <f t="shared" ca="1" si="15"/>
        <v>0</v>
      </c>
      <c r="R72" s="28">
        <f t="shared" ca="1" si="16"/>
        <v>0</v>
      </c>
      <c r="S72" s="28">
        <f t="shared" ca="1" si="17"/>
        <v>0</v>
      </c>
      <c r="T72" s="28">
        <f t="shared" ca="1" si="18"/>
        <v>0</v>
      </c>
      <c r="U72" s="28">
        <f t="shared" ca="1" si="26"/>
        <v>0</v>
      </c>
      <c r="V72" s="28">
        <f t="shared" ca="1" si="27"/>
        <v>0</v>
      </c>
    </row>
    <row r="73" spans="1:22" x14ac:dyDescent="0.2">
      <c r="A73" s="93" t="str">
        <f>'Task PV @ PT'!A74</f>
        <v>Task Identifier</v>
      </c>
      <c r="B73" s="248" t="str">
        <f>'Task PV @ PT'!B74</f>
        <v>x</v>
      </c>
      <c r="C73" s="248" t="str">
        <f>'Task PV @ PT'!C74</f>
        <v>x</v>
      </c>
      <c r="D73" s="10" t="str">
        <f>'Task PV @ PT'!D74</f>
        <v>x</v>
      </c>
      <c r="E73" s="248" t="str">
        <f>'Task EV @ AT'!B74</f>
        <v>x</v>
      </c>
      <c r="F73" s="248" t="str">
        <f>'Task EV @ AT'!C74</f>
        <v>x</v>
      </c>
      <c r="G73" s="214" t="str">
        <f ca="1">'Task EV @ AT'!BM74</f>
        <v>x</v>
      </c>
      <c r="H73" s="24" t="str">
        <f t="shared" si="21"/>
        <v>x</v>
      </c>
      <c r="I73" s="24" t="str">
        <f t="shared" si="22"/>
        <v>x</v>
      </c>
      <c r="J73" s="24" t="str">
        <f t="shared" si="23"/>
        <v>x</v>
      </c>
      <c r="K73" s="24" t="str">
        <f t="shared" si="24"/>
        <v>x</v>
      </c>
      <c r="L73" s="9">
        <f t="shared" ca="1" si="25"/>
        <v>0</v>
      </c>
      <c r="M73" s="11">
        <f t="shared" si="20"/>
        <v>0</v>
      </c>
      <c r="N73" s="28" t="str">
        <f ca="1">'Task PV @ PT'!BO74</f>
        <v>x</v>
      </c>
      <c r="O73" s="28" t="str">
        <f ca="1">'Task PV @ PT'!BN74</f>
        <v>x</v>
      </c>
      <c r="P73" s="28">
        <f t="shared" ca="1" si="19"/>
        <v>0</v>
      </c>
      <c r="Q73" s="28">
        <f t="shared" ca="1" si="15"/>
        <v>0</v>
      </c>
      <c r="R73" s="28">
        <f t="shared" ca="1" si="16"/>
        <v>0</v>
      </c>
      <c r="S73" s="28">
        <f t="shared" ca="1" si="17"/>
        <v>0</v>
      </c>
      <c r="T73" s="28">
        <f t="shared" ca="1" si="18"/>
        <v>0</v>
      </c>
      <c r="U73" s="28">
        <f t="shared" ca="1" si="26"/>
        <v>0</v>
      </c>
      <c r="V73" s="28">
        <f t="shared" ca="1" si="27"/>
        <v>0</v>
      </c>
    </row>
    <row r="74" spans="1:22" x14ac:dyDescent="0.2">
      <c r="A74" s="93" t="str">
        <f>'Task PV @ PT'!A75</f>
        <v>Task Identifier</v>
      </c>
      <c r="B74" s="248" t="str">
        <f>'Task PV @ PT'!B75</f>
        <v>x</v>
      </c>
      <c r="C74" s="248" t="str">
        <f>'Task PV @ PT'!C75</f>
        <v>x</v>
      </c>
      <c r="D74" s="10" t="str">
        <f>'Task PV @ PT'!D75</f>
        <v>x</v>
      </c>
      <c r="E74" s="248" t="str">
        <f>'Task EV @ AT'!B75</f>
        <v>x</v>
      </c>
      <c r="F74" s="248" t="str">
        <f>'Task EV @ AT'!C75</f>
        <v>x</v>
      </c>
      <c r="G74" s="214" t="str">
        <f ca="1">'Task EV @ AT'!BM75</f>
        <v>x</v>
      </c>
      <c r="H74" s="24" t="str">
        <f t="shared" si="21"/>
        <v>x</v>
      </c>
      <c r="I74" s="24" t="str">
        <f t="shared" si="22"/>
        <v>x</v>
      </c>
      <c r="J74" s="24" t="str">
        <f t="shared" si="23"/>
        <v>x</v>
      </c>
      <c r="K74" s="24" t="str">
        <f t="shared" si="24"/>
        <v>x</v>
      </c>
      <c r="L74" s="9">
        <f t="shared" ca="1" si="25"/>
        <v>0</v>
      </c>
      <c r="M74" s="11">
        <f t="shared" si="20"/>
        <v>0</v>
      </c>
      <c r="N74" s="28" t="str">
        <f ca="1">'Task PV @ PT'!BO75</f>
        <v>x</v>
      </c>
      <c r="O74" s="28" t="str">
        <f ca="1">'Task PV @ PT'!BN75</f>
        <v>x</v>
      </c>
      <c r="P74" s="28">
        <f t="shared" ca="1" si="19"/>
        <v>0</v>
      </c>
      <c r="Q74" s="28">
        <f t="shared" ca="1" si="15"/>
        <v>0</v>
      </c>
      <c r="R74" s="28">
        <f t="shared" ca="1" si="16"/>
        <v>0</v>
      </c>
      <c r="S74" s="28">
        <f t="shared" ca="1" si="17"/>
        <v>0</v>
      </c>
      <c r="T74" s="28">
        <f t="shared" ca="1" si="18"/>
        <v>0</v>
      </c>
      <c r="U74" s="28">
        <f t="shared" ca="1" si="26"/>
        <v>0</v>
      </c>
      <c r="V74" s="28">
        <f t="shared" ca="1" si="27"/>
        <v>0</v>
      </c>
    </row>
    <row r="75" spans="1:22" x14ac:dyDescent="0.2">
      <c r="A75" s="93" t="str">
        <f>'Task PV @ PT'!A76</f>
        <v>Task Identifier</v>
      </c>
      <c r="B75" s="248" t="str">
        <f>'Task PV @ PT'!B76</f>
        <v>x</v>
      </c>
      <c r="C75" s="248" t="str">
        <f>'Task PV @ PT'!C76</f>
        <v>x</v>
      </c>
      <c r="D75" s="10" t="str">
        <f>'Task PV @ PT'!D76</f>
        <v>x</v>
      </c>
      <c r="E75" s="248" t="str">
        <f>'Task EV @ AT'!B76</f>
        <v>x</v>
      </c>
      <c r="F75" s="248" t="str">
        <f>'Task EV @ AT'!C76</f>
        <v>x</v>
      </c>
      <c r="G75" s="214" t="str">
        <f ca="1">'Task EV @ AT'!BM76</f>
        <v>x</v>
      </c>
      <c r="H75" s="24" t="str">
        <f t="shared" si="21"/>
        <v>x</v>
      </c>
      <c r="I75" s="24" t="str">
        <f t="shared" si="22"/>
        <v>x</v>
      </c>
      <c r="J75" s="24" t="str">
        <f t="shared" si="23"/>
        <v>x</v>
      </c>
      <c r="K75" s="24" t="str">
        <f t="shared" si="24"/>
        <v>x</v>
      </c>
      <c r="L75" s="9">
        <f t="shared" ca="1" si="25"/>
        <v>0</v>
      </c>
      <c r="M75" s="11">
        <f t="shared" si="20"/>
        <v>0</v>
      </c>
      <c r="N75" s="28" t="str">
        <f ca="1">'Task PV @ PT'!BO76</f>
        <v>x</v>
      </c>
      <c r="O75" s="28" t="str">
        <f ca="1">'Task PV @ PT'!BN76</f>
        <v>x</v>
      </c>
      <c r="P75" s="28">
        <f t="shared" ca="1" si="19"/>
        <v>0</v>
      </c>
      <c r="Q75" s="28">
        <f t="shared" ca="1" si="15"/>
        <v>0</v>
      </c>
      <c r="R75" s="28">
        <f t="shared" ca="1" si="16"/>
        <v>0</v>
      </c>
      <c r="S75" s="28">
        <f t="shared" ca="1" si="17"/>
        <v>0</v>
      </c>
      <c r="T75" s="28">
        <f t="shared" ca="1" si="18"/>
        <v>0</v>
      </c>
      <c r="U75" s="28">
        <f t="shared" ca="1" si="26"/>
        <v>0</v>
      </c>
      <c r="V75" s="28">
        <f t="shared" ca="1" si="27"/>
        <v>0</v>
      </c>
    </row>
    <row r="76" spans="1:22" x14ac:dyDescent="0.2">
      <c r="A76" s="93" t="str">
        <f>'Task PV @ PT'!A77</f>
        <v>Task Identifier</v>
      </c>
      <c r="B76" s="248" t="str">
        <f>'Task PV @ PT'!B77</f>
        <v>x</v>
      </c>
      <c r="C76" s="248" t="str">
        <f>'Task PV @ PT'!C77</f>
        <v>x</v>
      </c>
      <c r="D76" s="10" t="str">
        <f>'Task PV @ PT'!D77</f>
        <v>x</v>
      </c>
      <c r="E76" s="248" t="str">
        <f>'Task EV @ AT'!B77</f>
        <v>x</v>
      </c>
      <c r="F76" s="248" t="str">
        <f>'Task EV @ AT'!C77</f>
        <v>x</v>
      </c>
      <c r="G76" s="214" t="str">
        <f ca="1">'Task EV @ AT'!BM77</f>
        <v>x</v>
      </c>
      <c r="H76" s="24" t="str">
        <f t="shared" si="21"/>
        <v>x</v>
      </c>
      <c r="I76" s="24" t="str">
        <f t="shared" si="22"/>
        <v>x</v>
      </c>
      <c r="J76" s="24" t="str">
        <f t="shared" si="23"/>
        <v>x</v>
      </c>
      <c r="K76" s="24" t="str">
        <f t="shared" si="24"/>
        <v>x</v>
      </c>
      <c r="L76" s="9">
        <f t="shared" ca="1" si="25"/>
        <v>0</v>
      </c>
      <c r="M76" s="11">
        <f t="shared" si="20"/>
        <v>0</v>
      </c>
      <c r="N76" s="28" t="str">
        <f ca="1">'Task PV @ PT'!BO77</f>
        <v>x</v>
      </c>
      <c r="O76" s="28" t="str">
        <f ca="1">'Task PV @ PT'!BN77</f>
        <v>x</v>
      </c>
      <c r="P76" s="28">
        <f t="shared" ca="1" si="19"/>
        <v>0</v>
      </c>
      <c r="Q76" s="28">
        <f t="shared" ca="1" si="15"/>
        <v>0</v>
      </c>
      <c r="R76" s="28">
        <f t="shared" ca="1" si="16"/>
        <v>0</v>
      </c>
      <c r="S76" s="28">
        <f t="shared" ca="1" si="17"/>
        <v>0</v>
      </c>
      <c r="T76" s="28">
        <f t="shared" ca="1" si="18"/>
        <v>0</v>
      </c>
      <c r="U76" s="28">
        <f t="shared" ca="1" si="26"/>
        <v>0</v>
      </c>
      <c r="V76" s="28">
        <f t="shared" ca="1" si="27"/>
        <v>0</v>
      </c>
    </row>
    <row r="77" spans="1:22" x14ac:dyDescent="0.2">
      <c r="A77" s="93" t="str">
        <f>'Task PV @ PT'!A78</f>
        <v>Task Identifier</v>
      </c>
      <c r="B77" s="248" t="str">
        <f>'Task PV @ PT'!B78</f>
        <v>x</v>
      </c>
      <c r="C77" s="248" t="str">
        <f>'Task PV @ PT'!C78</f>
        <v>x</v>
      </c>
      <c r="D77" s="10" t="str">
        <f>'Task PV @ PT'!D78</f>
        <v>x</v>
      </c>
      <c r="E77" s="248" t="str">
        <f>'Task EV @ AT'!B78</f>
        <v>x</v>
      </c>
      <c r="F77" s="248" t="str">
        <f>'Task EV @ AT'!C78</f>
        <v>x</v>
      </c>
      <c r="G77" s="214" t="str">
        <f ca="1">'Task EV @ AT'!BM78</f>
        <v>x</v>
      </c>
      <c r="H77" s="24" t="str">
        <f t="shared" si="21"/>
        <v>x</v>
      </c>
      <c r="I77" s="24" t="str">
        <f t="shared" si="22"/>
        <v>x</v>
      </c>
      <c r="J77" s="24" t="str">
        <f t="shared" si="23"/>
        <v>x</v>
      </c>
      <c r="K77" s="24" t="str">
        <f t="shared" si="24"/>
        <v>x</v>
      </c>
      <c r="L77" s="9">
        <f t="shared" ca="1" si="25"/>
        <v>0</v>
      </c>
      <c r="M77" s="11">
        <f t="shared" si="20"/>
        <v>0</v>
      </c>
      <c r="N77" s="28" t="str">
        <f ca="1">'Task PV @ PT'!BO78</f>
        <v>x</v>
      </c>
      <c r="O77" s="28" t="str">
        <f ca="1">'Task PV @ PT'!BN78</f>
        <v>x</v>
      </c>
      <c r="P77" s="28">
        <f t="shared" ca="1" si="19"/>
        <v>0</v>
      </c>
      <c r="Q77" s="28">
        <f t="shared" ca="1" si="15"/>
        <v>0</v>
      </c>
      <c r="R77" s="28">
        <f t="shared" ca="1" si="16"/>
        <v>0</v>
      </c>
      <c r="S77" s="28">
        <f t="shared" ca="1" si="17"/>
        <v>0</v>
      </c>
      <c r="T77" s="28">
        <f t="shared" ca="1" si="18"/>
        <v>0</v>
      </c>
      <c r="U77" s="28">
        <f t="shared" ca="1" si="26"/>
        <v>0</v>
      </c>
      <c r="V77" s="28">
        <f t="shared" ca="1" si="27"/>
        <v>0</v>
      </c>
    </row>
    <row r="78" spans="1:22" x14ac:dyDescent="0.2">
      <c r="A78" s="93" t="str">
        <f>'Task PV @ PT'!A79</f>
        <v>Task Identifier</v>
      </c>
      <c r="B78" s="248" t="str">
        <f>'Task PV @ PT'!B79</f>
        <v>x</v>
      </c>
      <c r="C78" s="248" t="str">
        <f>'Task PV @ PT'!C79</f>
        <v>x</v>
      </c>
      <c r="D78" s="10" t="str">
        <f>'Task PV @ PT'!D79</f>
        <v>x</v>
      </c>
      <c r="E78" s="248" t="str">
        <f>'Task EV @ AT'!B79</f>
        <v>x</v>
      </c>
      <c r="F78" s="248" t="str">
        <f>'Task EV @ AT'!C79</f>
        <v>x</v>
      </c>
      <c r="G78" s="214" t="str">
        <f ca="1">'Task EV @ AT'!BM79</f>
        <v>x</v>
      </c>
      <c r="H78" s="24" t="str">
        <f t="shared" si="21"/>
        <v>x</v>
      </c>
      <c r="I78" s="24" t="str">
        <f t="shared" si="22"/>
        <v>x</v>
      </c>
      <c r="J78" s="24" t="str">
        <f t="shared" si="23"/>
        <v>x</v>
      </c>
      <c r="K78" s="24" t="str">
        <f t="shared" si="24"/>
        <v>x</v>
      </c>
      <c r="L78" s="9">
        <f t="shared" ca="1" si="25"/>
        <v>0</v>
      </c>
      <c r="M78" s="11">
        <f t="shared" si="20"/>
        <v>0</v>
      </c>
      <c r="N78" s="28" t="str">
        <f ca="1">'Task PV @ PT'!BO79</f>
        <v>x</v>
      </c>
      <c r="O78" s="28" t="str">
        <f ca="1">'Task PV @ PT'!BN79</f>
        <v>x</v>
      </c>
      <c r="P78" s="28">
        <f t="shared" ca="1" si="19"/>
        <v>0</v>
      </c>
      <c r="Q78" s="28">
        <f t="shared" ca="1" si="15"/>
        <v>0</v>
      </c>
      <c r="R78" s="28">
        <f t="shared" ca="1" si="16"/>
        <v>0</v>
      </c>
      <c r="S78" s="28">
        <f t="shared" ca="1" si="17"/>
        <v>0</v>
      </c>
      <c r="T78" s="28">
        <f t="shared" ca="1" si="18"/>
        <v>0</v>
      </c>
      <c r="U78" s="28">
        <f t="shared" ca="1" si="26"/>
        <v>0</v>
      </c>
      <c r="V78" s="28">
        <f t="shared" ca="1" si="27"/>
        <v>0</v>
      </c>
    </row>
    <row r="79" spans="1:22" x14ac:dyDescent="0.2">
      <c r="A79" s="93" t="str">
        <f>'Task PV @ PT'!A80</f>
        <v>Task Identifier</v>
      </c>
      <c r="B79" s="248" t="str">
        <f>'Task PV @ PT'!B80</f>
        <v>x</v>
      </c>
      <c r="C79" s="248" t="str">
        <f>'Task PV @ PT'!C80</f>
        <v>x</v>
      </c>
      <c r="D79" s="10" t="str">
        <f>'Task PV @ PT'!D80</f>
        <v>x</v>
      </c>
      <c r="E79" s="248" t="str">
        <f>'Task EV @ AT'!B80</f>
        <v>x</v>
      </c>
      <c r="F79" s="248" t="str">
        <f>'Task EV @ AT'!C80</f>
        <v>x</v>
      </c>
      <c r="G79" s="214" t="str">
        <f ca="1">'Task EV @ AT'!BM80</f>
        <v>x</v>
      </c>
      <c r="H79" s="24" t="str">
        <f t="shared" si="21"/>
        <v>x</v>
      </c>
      <c r="I79" s="24" t="str">
        <f t="shared" si="22"/>
        <v>x</v>
      </c>
      <c r="J79" s="24" t="str">
        <f t="shared" si="23"/>
        <v>x</v>
      </c>
      <c r="K79" s="24" t="str">
        <f t="shared" si="24"/>
        <v>x</v>
      </c>
      <c r="L79" s="9">
        <f t="shared" ca="1" si="25"/>
        <v>0</v>
      </c>
      <c r="M79" s="11">
        <f t="shared" si="20"/>
        <v>0</v>
      </c>
      <c r="N79" s="28" t="str">
        <f ca="1">'Task PV @ PT'!BO80</f>
        <v>x</v>
      </c>
      <c r="O79" s="28" t="str">
        <f ca="1">'Task PV @ PT'!BN80</f>
        <v>x</v>
      </c>
      <c r="P79" s="28">
        <f t="shared" ca="1" si="19"/>
        <v>0</v>
      </c>
      <c r="Q79" s="28">
        <f t="shared" ca="1" si="15"/>
        <v>0</v>
      </c>
      <c r="R79" s="28">
        <f t="shared" ca="1" si="16"/>
        <v>0</v>
      </c>
      <c r="S79" s="28">
        <f t="shared" ca="1" si="17"/>
        <v>0</v>
      </c>
      <c r="T79" s="28">
        <f t="shared" ca="1" si="18"/>
        <v>0</v>
      </c>
      <c r="U79" s="28">
        <f t="shared" ca="1" si="26"/>
        <v>0</v>
      </c>
      <c r="V79" s="28">
        <f t="shared" ca="1" si="27"/>
        <v>0</v>
      </c>
    </row>
    <row r="80" spans="1:22" x14ac:dyDescent="0.2">
      <c r="A80" s="93" t="str">
        <f>'Task PV @ PT'!A81</f>
        <v>Task Identifier</v>
      </c>
      <c r="B80" s="248" t="str">
        <f>'Task PV @ PT'!B81</f>
        <v>x</v>
      </c>
      <c r="C80" s="248" t="str">
        <f>'Task PV @ PT'!C81</f>
        <v>x</v>
      </c>
      <c r="D80" s="10" t="str">
        <f>'Task PV @ PT'!D81</f>
        <v>x</v>
      </c>
      <c r="E80" s="248" t="str">
        <f>'Task EV @ AT'!B81</f>
        <v>x</v>
      </c>
      <c r="F80" s="248" t="str">
        <f>'Task EV @ AT'!C81</f>
        <v>x</v>
      </c>
      <c r="G80" s="214" t="str">
        <f ca="1">'Task EV @ AT'!BM81</f>
        <v>x</v>
      </c>
      <c r="H80" s="24" t="str">
        <f t="shared" si="21"/>
        <v>x</v>
      </c>
      <c r="I80" s="24" t="str">
        <f t="shared" si="22"/>
        <v>x</v>
      </c>
      <c r="J80" s="24" t="str">
        <f t="shared" si="23"/>
        <v>x</v>
      </c>
      <c r="K80" s="24" t="str">
        <f t="shared" si="24"/>
        <v>x</v>
      </c>
      <c r="L80" s="9">
        <f t="shared" ca="1" si="25"/>
        <v>0</v>
      </c>
      <c r="M80" s="11">
        <f t="shared" si="20"/>
        <v>0</v>
      </c>
      <c r="N80" s="28" t="str">
        <f ca="1">'Task PV @ PT'!BO81</f>
        <v>x</v>
      </c>
      <c r="O80" s="28" t="str">
        <f ca="1">'Task PV @ PT'!BN81</f>
        <v>x</v>
      </c>
      <c r="P80" s="28">
        <f t="shared" ca="1" si="19"/>
        <v>0</v>
      </c>
      <c r="Q80" s="28">
        <f t="shared" ca="1" si="15"/>
        <v>0</v>
      </c>
      <c r="R80" s="28">
        <f t="shared" ca="1" si="16"/>
        <v>0</v>
      </c>
      <c r="S80" s="28">
        <f t="shared" ca="1" si="17"/>
        <v>0</v>
      </c>
      <c r="T80" s="28">
        <f t="shared" ca="1" si="18"/>
        <v>0</v>
      </c>
      <c r="U80" s="28">
        <f t="shared" ca="1" si="26"/>
        <v>0</v>
      </c>
      <c r="V80" s="28">
        <f t="shared" ca="1" si="27"/>
        <v>0</v>
      </c>
    </row>
    <row r="81" spans="1:22" x14ac:dyDescent="0.2">
      <c r="A81" s="93" t="str">
        <f>'Task PV @ PT'!A82</f>
        <v>Task Identifier</v>
      </c>
      <c r="B81" s="248" t="str">
        <f>'Task PV @ PT'!B82</f>
        <v>x</v>
      </c>
      <c r="C81" s="248" t="str">
        <f>'Task PV @ PT'!C82</f>
        <v>x</v>
      </c>
      <c r="D81" s="10" t="str">
        <f>'Task PV @ PT'!D82</f>
        <v>x</v>
      </c>
      <c r="E81" s="248" t="str">
        <f>'Task EV @ AT'!B82</f>
        <v>x</v>
      </c>
      <c r="F81" s="248" t="str">
        <f>'Task EV @ AT'!C82</f>
        <v>x</v>
      </c>
      <c r="G81" s="214" t="str">
        <f ca="1">'Task EV @ AT'!BM82</f>
        <v>x</v>
      </c>
      <c r="H81" s="24" t="str">
        <f t="shared" si="21"/>
        <v>x</v>
      </c>
      <c r="I81" s="24" t="str">
        <f t="shared" si="22"/>
        <v>x</v>
      </c>
      <c r="J81" s="24" t="str">
        <f t="shared" si="23"/>
        <v>x</v>
      </c>
      <c r="K81" s="24" t="str">
        <f t="shared" si="24"/>
        <v>x</v>
      </c>
      <c r="L81" s="9">
        <f t="shared" ca="1" si="25"/>
        <v>0</v>
      </c>
      <c r="M81" s="11">
        <f t="shared" si="20"/>
        <v>0</v>
      </c>
      <c r="N81" s="28" t="str">
        <f ca="1">'Task PV @ PT'!BO82</f>
        <v>x</v>
      </c>
      <c r="O81" s="28" t="str">
        <f ca="1">'Task PV @ PT'!BN82</f>
        <v>x</v>
      </c>
      <c r="P81" s="28">
        <f t="shared" ca="1" si="19"/>
        <v>0</v>
      </c>
      <c r="Q81" s="28">
        <f t="shared" ca="1" si="15"/>
        <v>0</v>
      </c>
      <c r="R81" s="28">
        <f t="shared" ca="1" si="16"/>
        <v>0</v>
      </c>
      <c r="S81" s="28">
        <f t="shared" ca="1" si="17"/>
        <v>0</v>
      </c>
      <c r="T81" s="28">
        <f t="shared" ca="1" si="18"/>
        <v>0</v>
      </c>
      <c r="U81" s="28">
        <f t="shared" ca="1" si="26"/>
        <v>0</v>
      </c>
      <c r="V81" s="28">
        <f t="shared" ca="1" si="27"/>
        <v>0</v>
      </c>
    </row>
    <row r="82" spans="1:22" x14ac:dyDescent="0.2">
      <c r="A82" s="93" t="str">
        <f>'Task PV @ PT'!A83</f>
        <v>Task Identifier</v>
      </c>
      <c r="B82" s="248" t="str">
        <f>'Task PV @ PT'!B83</f>
        <v>x</v>
      </c>
      <c r="C82" s="248" t="str">
        <f>'Task PV @ PT'!C83</f>
        <v>x</v>
      </c>
      <c r="D82" s="10" t="str">
        <f>'Task PV @ PT'!D83</f>
        <v>x</v>
      </c>
      <c r="E82" s="248" t="str">
        <f>'Task EV @ AT'!B83</f>
        <v>x</v>
      </c>
      <c r="F82" s="248" t="str">
        <f>'Task EV @ AT'!C83</f>
        <v>x</v>
      </c>
      <c r="G82" s="214" t="str">
        <f ca="1">'Task EV @ AT'!BM83</f>
        <v>x</v>
      </c>
      <c r="H82" s="24" t="str">
        <f t="shared" si="21"/>
        <v>x</v>
      </c>
      <c r="I82" s="24" t="str">
        <f t="shared" si="22"/>
        <v>x</v>
      </c>
      <c r="J82" s="24" t="str">
        <f t="shared" si="23"/>
        <v>x</v>
      </c>
      <c r="K82" s="24" t="str">
        <f t="shared" si="24"/>
        <v>x</v>
      </c>
      <c r="L82" s="9">
        <f t="shared" ca="1" si="25"/>
        <v>0</v>
      </c>
      <c r="M82" s="11">
        <f t="shared" si="20"/>
        <v>0</v>
      </c>
      <c r="N82" s="28" t="str">
        <f ca="1">'Task PV @ PT'!BO83</f>
        <v>x</v>
      </c>
      <c r="O82" s="28" t="str">
        <f ca="1">'Task PV @ PT'!BN83</f>
        <v>x</v>
      </c>
      <c r="P82" s="28">
        <f t="shared" ca="1" si="19"/>
        <v>0</v>
      </c>
      <c r="Q82" s="28">
        <f t="shared" ca="1" si="15"/>
        <v>0</v>
      </c>
      <c r="R82" s="28">
        <f t="shared" ca="1" si="16"/>
        <v>0</v>
      </c>
      <c r="S82" s="28">
        <f t="shared" ca="1" si="17"/>
        <v>0</v>
      </c>
      <c r="T82" s="28">
        <f t="shared" ca="1" si="18"/>
        <v>0</v>
      </c>
      <c r="U82" s="28">
        <f t="shared" ca="1" si="26"/>
        <v>0</v>
      </c>
      <c r="V82" s="28">
        <f t="shared" ca="1" si="27"/>
        <v>0</v>
      </c>
    </row>
    <row r="83" spans="1:22" x14ac:dyDescent="0.2">
      <c r="A83" s="93" t="str">
        <f>'Task PV @ PT'!A84</f>
        <v>Task Identifier</v>
      </c>
      <c r="B83" s="248" t="str">
        <f>'Task PV @ PT'!B84</f>
        <v>x</v>
      </c>
      <c r="C83" s="248" t="str">
        <f>'Task PV @ PT'!C84</f>
        <v>x</v>
      </c>
      <c r="D83" s="10" t="str">
        <f>'Task PV @ PT'!D84</f>
        <v>x</v>
      </c>
      <c r="E83" s="248" t="str">
        <f>'Task EV @ AT'!B84</f>
        <v>x</v>
      </c>
      <c r="F83" s="248" t="str">
        <f>'Task EV @ AT'!C84</f>
        <v>x</v>
      </c>
      <c r="G83" s="214" t="str">
        <f ca="1">'Task EV @ AT'!BM84</f>
        <v>x</v>
      </c>
      <c r="H83" s="24" t="str">
        <f t="shared" si="21"/>
        <v>x</v>
      </c>
      <c r="I83" s="24" t="str">
        <f t="shared" si="22"/>
        <v>x</v>
      </c>
      <c r="J83" s="24" t="str">
        <f t="shared" si="23"/>
        <v>x</v>
      </c>
      <c r="K83" s="24" t="str">
        <f t="shared" si="24"/>
        <v>x</v>
      </c>
      <c r="L83" s="9">
        <f t="shared" ca="1" si="25"/>
        <v>0</v>
      </c>
      <c r="M83" s="11">
        <f t="shared" si="20"/>
        <v>0</v>
      </c>
      <c r="N83" s="28" t="str">
        <f ca="1">'Task PV @ PT'!BO84</f>
        <v>x</v>
      </c>
      <c r="O83" s="28" t="str">
        <f ca="1">'Task PV @ PT'!BN84</f>
        <v>x</v>
      </c>
      <c r="P83" s="28">
        <f t="shared" ca="1" si="19"/>
        <v>0</v>
      </c>
      <c r="Q83" s="28">
        <f t="shared" ca="1" si="15"/>
        <v>0</v>
      </c>
      <c r="R83" s="28">
        <f t="shared" ca="1" si="16"/>
        <v>0</v>
      </c>
      <c r="S83" s="28">
        <f t="shared" ca="1" si="17"/>
        <v>0</v>
      </c>
      <c r="T83" s="28">
        <f t="shared" ca="1" si="18"/>
        <v>0</v>
      </c>
      <c r="U83" s="28">
        <f t="shared" ca="1" si="26"/>
        <v>0</v>
      </c>
      <c r="V83" s="28">
        <f t="shared" ca="1" si="27"/>
        <v>0</v>
      </c>
    </row>
    <row r="84" spans="1:22" x14ac:dyDescent="0.2">
      <c r="A84" s="93" t="str">
        <f>'Task PV @ PT'!A85</f>
        <v>Task Identifier</v>
      </c>
      <c r="B84" s="248" t="str">
        <f>'Task PV @ PT'!B85</f>
        <v>x</v>
      </c>
      <c r="C84" s="248" t="str">
        <f>'Task PV @ PT'!C85</f>
        <v>x</v>
      </c>
      <c r="D84" s="10" t="str">
        <f>'Task PV @ PT'!D85</f>
        <v>x</v>
      </c>
      <c r="E84" s="248" t="str">
        <f>'Task EV @ AT'!B85</f>
        <v>x</v>
      </c>
      <c r="F84" s="248" t="str">
        <f>'Task EV @ AT'!C85</f>
        <v>x</v>
      </c>
      <c r="G84" s="214" t="str">
        <f ca="1">'Task EV @ AT'!BM85</f>
        <v>x</v>
      </c>
      <c r="H84" s="24" t="str">
        <f t="shared" si="21"/>
        <v>x</v>
      </c>
      <c r="I84" s="24" t="str">
        <f t="shared" si="22"/>
        <v>x</v>
      </c>
      <c r="J84" s="24" t="str">
        <f t="shared" si="23"/>
        <v>x</v>
      </c>
      <c r="K84" s="24" t="str">
        <f t="shared" si="24"/>
        <v>x</v>
      </c>
      <c r="L84" s="9">
        <f t="shared" ca="1" si="25"/>
        <v>0</v>
      </c>
      <c r="M84" s="11">
        <f t="shared" si="20"/>
        <v>0</v>
      </c>
      <c r="N84" s="28" t="str">
        <f ca="1">'Task PV @ PT'!BO85</f>
        <v>x</v>
      </c>
      <c r="O84" s="28" t="str">
        <f ca="1">'Task PV @ PT'!BN85</f>
        <v>x</v>
      </c>
      <c r="P84" s="28">
        <f t="shared" ca="1" si="19"/>
        <v>0</v>
      </c>
      <c r="Q84" s="28">
        <f t="shared" ca="1" si="15"/>
        <v>0</v>
      </c>
      <c r="R84" s="28">
        <f t="shared" ca="1" si="16"/>
        <v>0</v>
      </c>
      <c r="S84" s="28">
        <f t="shared" ca="1" si="17"/>
        <v>0</v>
      </c>
      <c r="T84" s="28">
        <f t="shared" ca="1" si="18"/>
        <v>0</v>
      </c>
      <c r="U84" s="28">
        <f t="shared" ca="1" si="26"/>
        <v>0</v>
      </c>
      <c r="V84" s="28">
        <f t="shared" ca="1" si="27"/>
        <v>0</v>
      </c>
    </row>
    <row r="85" spans="1:22" x14ac:dyDescent="0.2">
      <c r="A85" s="93" t="str">
        <f>'Task PV @ PT'!A86</f>
        <v>Task Identifier</v>
      </c>
      <c r="B85" s="248" t="str">
        <f>'Task PV @ PT'!B86</f>
        <v>x</v>
      </c>
      <c r="C85" s="248" t="str">
        <f>'Task PV @ PT'!C86</f>
        <v>x</v>
      </c>
      <c r="D85" s="10" t="str">
        <f>'Task PV @ PT'!D86</f>
        <v>x</v>
      </c>
      <c r="E85" s="248" t="str">
        <f>'Task EV @ AT'!B86</f>
        <v>x</v>
      </c>
      <c r="F85" s="248" t="str">
        <f>'Task EV @ AT'!C86</f>
        <v>x</v>
      </c>
      <c r="G85" s="214" t="str">
        <f ca="1">'Task EV @ AT'!BM86</f>
        <v>x</v>
      </c>
      <c r="H85" s="24" t="str">
        <f t="shared" si="21"/>
        <v>x</v>
      </c>
      <c r="I85" s="24" t="str">
        <f t="shared" si="22"/>
        <v>x</v>
      </c>
      <c r="J85" s="24" t="str">
        <f t="shared" si="23"/>
        <v>x</v>
      </c>
      <c r="K85" s="24" t="str">
        <f t="shared" si="24"/>
        <v>x</v>
      </c>
      <c r="L85" s="9">
        <f t="shared" ca="1" si="25"/>
        <v>0</v>
      </c>
      <c r="M85" s="11">
        <f t="shared" si="20"/>
        <v>0</v>
      </c>
      <c r="N85" s="28" t="str">
        <f ca="1">'Task PV @ PT'!BO86</f>
        <v>x</v>
      </c>
      <c r="O85" s="28" t="str">
        <f ca="1">'Task PV @ PT'!BN86</f>
        <v>x</v>
      </c>
      <c r="P85" s="28">
        <f t="shared" ca="1" si="19"/>
        <v>0</v>
      </c>
      <c r="Q85" s="28">
        <f t="shared" ca="1" si="15"/>
        <v>0</v>
      </c>
      <c r="R85" s="28">
        <f t="shared" ca="1" si="16"/>
        <v>0</v>
      </c>
      <c r="S85" s="28">
        <f t="shared" ca="1" si="17"/>
        <v>0</v>
      </c>
      <c r="T85" s="28">
        <f t="shared" ca="1" si="18"/>
        <v>0</v>
      </c>
      <c r="U85" s="28">
        <f t="shared" ca="1" si="26"/>
        <v>0</v>
      </c>
      <c r="V85" s="28">
        <f t="shared" ca="1" si="27"/>
        <v>0</v>
      </c>
    </row>
    <row r="86" spans="1:22" x14ac:dyDescent="0.2">
      <c r="A86" s="93" t="str">
        <f>'Task PV @ PT'!A87</f>
        <v>Task Identifier</v>
      </c>
      <c r="B86" s="248" t="str">
        <f>'Task PV @ PT'!B87</f>
        <v>x</v>
      </c>
      <c r="C86" s="248" t="str">
        <f>'Task PV @ PT'!C87</f>
        <v>x</v>
      </c>
      <c r="D86" s="10" t="str">
        <f>'Task PV @ PT'!D87</f>
        <v>x</v>
      </c>
      <c r="E86" s="248" t="str">
        <f>'Task EV @ AT'!B87</f>
        <v>x</v>
      </c>
      <c r="F86" s="248" t="str">
        <f>'Task EV @ AT'!C87</f>
        <v>x</v>
      </c>
      <c r="G86" s="214" t="str">
        <f ca="1">'Task EV @ AT'!BM87</f>
        <v>x</v>
      </c>
      <c r="H86" s="24" t="str">
        <f t="shared" si="21"/>
        <v>x</v>
      </c>
      <c r="I86" s="24" t="str">
        <f t="shared" si="22"/>
        <v>x</v>
      </c>
      <c r="J86" s="24" t="str">
        <f t="shared" si="23"/>
        <v>x</v>
      </c>
      <c r="K86" s="24" t="str">
        <f t="shared" si="24"/>
        <v>x</v>
      </c>
      <c r="L86" s="9">
        <f t="shared" ca="1" si="25"/>
        <v>0</v>
      </c>
      <c r="M86" s="11">
        <f t="shared" si="20"/>
        <v>0</v>
      </c>
      <c r="N86" s="28" t="str">
        <f ca="1">'Task PV @ PT'!BO87</f>
        <v>x</v>
      </c>
      <c r="O86" s="28" t="str">
        <f ca="1">'Task PV @ PT'!BN87</f>
        <v>x</v>
      </c>
      <c r="P86" s="28">
        <f t="shared" ref="P86:P117" ca="1" si="28">IF($L86 = "S",O86 + (N86 - O86) * ($W$4 - INT($W$4)),0)</f>
        <v>0</v>
      </c>
      <c r="Q86" s="28">
        <f t="shared" ca="1" si="15"/>
        <v>0</v>
      </c>
      <c r="R86" s="28">
        <f t="shared" ca="1" si="16"/>
        <v>0</v>
      </c>
      <c r="S86" s="28">
        <f t="shared" ca="1" si="17"/>
        <v>0</v>
      </c>
      <c r="T86" s="28">
        <f t="shared" ca="1" si="18"/>
        <v>0</v>
      </c>
      <c r="U86" s="28">
        <f t="shared" ca="1" si="26"/>
        <v>0</v>
      </c>
      <c r="V86" s="28">
        <f t="shared" ca="1" si="27"/>
        <v>0</v>
      </c>
    </row>
    <row r="87" spans="1:22" x14ac:dyDescent="0.2">
      <c r="A87" s="93" t="str">
        <f>'Task PV @ PT'!A88</f>
        <v>Task Identifier</v>
      </c>
      <c r="B87" s="248" t="str">
        <f>'Task PV @ PT'!B88</f>
        <v>x</v>
      </c>
      <c r="C87" s="248" t="str">
        <f>'Task PV @ PT'!C88</f>
        <v>x</v>
      </c>
      <c r="D87" s="10" t="str">
        <f>'Task PV @ PT'!D88</f>
        <v>x</v>
      </c>
      <c r="E87" s="248" t="str">
        <f>'Task EV @ AT'!B88</f>
        <v>x</v>
      </c>
      <c r="F87" s="248" t="str">
        <f>'Task EV @ AT'!C88</f>
        <v>x</v>
      </c>
      <c r="G87" s="214" t="str">
        <f ca="1">'Task EV @ AT'!BM88</f>
        <v>x</v>
      </c>
      <c r="H87" s="24" t="str">
        <f t="shared" si="21"/>
        <v>x</v>
      </c>
      <c r="I87" s="24" t="str">
        <f t="shared" si="22"/>
        <v>x</v>
      </c>
      <c r="J87" s="24" t="str">
        <f t="shared" si="23"/>
        <v>x</v>
      </c>
      <c r="K87" s="24" t="str">
        <f t="shared" si="24"/>
        <v>x</v>
      </c>
      <c r="L87" s="9">
        <f t="shared" ca="1" si="25"/>
        <v>0</v>
      </c>
      <c r="M87" s="11">
        <f t="shared" si="20"/>
        <v>0</v>
      </c>
      <c r="N87" s="28" t="str">
        <f ca="1">'Task PV @ PT'!BO88</f>
        <v>x</v>
      </c>
      <c r="O87" s="28" t="str">
        <f ca="1">'Task PV @ PT'!BN88</f>
        <v>x</v>
      </c>
      <c r="P87" s="28">
        <f t="shared" ca="1" si="28"/>
        <v>0</v>
      </c>
      <c r="Q87" s="28">
        <f t="shared" ca="1" si="15"/>
        <v>0</v>
      </c>
      <c r="R87" s="28">
        <f t="shared" ca="1" si="16"/>
        <v>0</v>
      </c>
      <c r="S87" s="28">
        <f t="shared" ca="1" si="17"/>
        <v>0</v>
      </c>
      <c r="T87" s="28">
        <f t="shared" ca="1" si="18"/>
        <v>0</v>
      </c>
      <c r="U87" s="28">
        <f t="shared" ca="1" si="26"/>
        <v>0</v>
      </c>
      <c r="V87" s="28">
        <f t="shared" ca="1" si="27"/>
        <v>0</v>
      </c>
    </row>
    <row r="88" spans="1:22" x14ac:dyDescent="0.2">
      <c r="A88" s="93" t="str">
        <f>'Task PV @ PT'!A89</f>
        <v>Task Identifier</v>
      </c>
      <c r="B88" s="248" t="str">
        <f>'Task PV @ PT'!B89</f>
        <v>x</v>
      </c>
      <c r="C88" s="248" t="str">
        <f>'Task PV @ PT'!C89</f>
        <v>x</v>
      </c>
      <c r="D88" s="10" t="str">
        <f>'Task PV @ PT'!D89</f>
        <v>x</v>
      </c>
      <c r="E88" s="248" t="str">
        <f>'Task EV @ AT'!B89</f>
        <v>x</v>
      </c>
      <c r="F88" s="248" t="str">
        <f>'Task EV @ AT'!C89</f>
        <v>x</v>
      </c>
      <c r="G88" s="214" t="str">
        <f ca="1">'Task EV @ AT'!BM89</f>
        <v>x</v>
      </c>
      <c r="H88" s="24" t="str">
        <f t="shared" si="21"/>
        <v>x</v>
      </c>
      <c r="I88" s="24" t="str">
        <f t="shared" si="22"/>
        <v>x</v>
      </c>
      <c r="J88" s="24" t="str">
        <f t="shared" si="23"/>
        <v>x</v>
      </c>
      <c r="K88" s="24" t="str">
        <f t="shared" si="24"/>
        <v>x</v>
      </c>
      <c r="L88" s="9">
        <f t="shared" ca="1" si="25"/>
        <v>0</v>
      </c>
      <c r="M88" s="11">
        <f t="shared" si="20"/>
        <v>0</v>
      </c>
      <c r="N88" s="28" t="str">
        <f ca="1">'Task PV @ PT'!BO89</f>
        <v>x</v>
      </c>
      <c r="O88" s="28" t="str">
        <f ca="1">'Task PV @ PT'!BN89</f>
        <v>x</v>
      </c>
      <c r="P88" s="28">
        <f t="shared" ca="1" si="28"/>
        <v>0</v>
      </c>
      <c r="Q88" s="28">
        <f t="shared" ca="1" si="15"/>
        <v>0</v>
      </c>
      <c r="R88" s="28">
        <f t="shared" ca="1" si="16"/>
        <v>0</v>
      </c>
      <c r="S88" s="28">
        <f t="shared" ca="1" si="17"/>
        <v>0</v>
      </c>
      <c r="T88" s="28">
        <f t="shared" ca="1" si="18"/>
        <v>0</v>
      </c>
      <c r="U88" s="28">
        <f t="shared" ca="1" si="26"/>
        <v>0</v>
      </c>
      <c r="V88" s="28">
        <f t="shared" ca="1" si="27"/>
        <v>0</v>
      </c>
    </row>
    <row r="89" spans="1:22" x14ac:dyDescent="0.2">
      <c r="A89" s="93" t="str">
        <f>'Task PV @ PT'!A90</f>
        <v>Task Identifier</v>
      </c>
      <c r="B89" s="248" t="str">
        <f>'Task PV @ PT'!B90</f>
        <v>x</v>
      </c>
      <c r="C89" s="248" t="str">
        <f>'Task PV @ PT'!C90</f>
        <v>x</v>
      </c>
      <c r="D89" s="10" t="str">
        <f>'Task PV @ PT'!D90</f>
        <v>x</v>
      </c>
      <c r="E89" s="248" t="str">
        <f>'Task EV @ AT'!B90</f>
        <v>x</v>
      </c>
      <c r="F89" s="248" t="str">
        <f>'Task EV @ AT'!C90</f>
        <v>x</v>
      </c>
      <c r="G89" s="214" t="str">
        <f ca="1">'Task EV @ AT'!BM90</f>
        <v>x</v>
      </c>
      <c r="H89" s="24" t="str">
        <f t="shared" si="21"/>
        <v>x</v>
      </c>
      <c r="I89" s="24" t="str">
        <f t="shared" si="22"/>
        <v>x</v>
      </c>
      <c r="J89" s="24" t="str">
        <f t="shared" si="23"/>
        <v>x</v>
      </c>
      <c r="K89" s="24" t="str">
        <f t="shared" si="24"/>
        <v>x</v>
      </c>
      <c r="L89" s="9">
        <f t="shared" ca="1" si="25"/>
        <v>0</v>
      </c>
      <c r="M89" s="11">
        <f t="shared" si="20"/>
        <v>0</v>
      </c>
      <c r="N89" s="28" t="str">
        <f ca="1">'Task PV @ PT'!BO90</f>
        <v>x</v>
      </c>
      <c r="O89" s="28" t="str">
        <f ca="1">'Task PV @ PT'!BN90</f>
        <v>x</v>
      </c>
      <c r="P89" s="28">
        <f t="shared" ca="1" si="28"/>
        <v>0</v>
      </c>
      <c r="Q89" s="28">
        <f t="shared" ca="1" si="15"/>
        <v>0</v>
      </c>
      <c r="R89" s="28">
        <f t="shared" ca="1" si="16"/>
        <v>0</v>
      </c>
      <c r="S89" s="28">
        <f t="shared" ca="1" si="17"/>
        <v>0</v>
      </c>
      <c r="T89" s="28">
        <f t="shared" ca="1" si="18"/>
        <v>0</v>
      </c>
      <c r="U89" s="28">
        <f t="shared" ca="1" si="26"/>
        <v>0</v>
      </c>
      <c r="V89" s="28">
        <f t="shared" ca="1" si="27"/>
        <v>0</v>
      </c>
    </row>
    <row r="90" spans="1:22" x14ac:dyDescent="0.2">
      <c r="A90" s="93" t="str">
        <f>'Task PV @ PT'!A91</f>
        <v>Task Identifier</v>
      </c>
      <c r="B90" s="248" t="str">
        <f>'Task PV @ PT'!B91</f>
        <v>x</v>
      </c>
      <c r="C90" s="248" t="str">
        <f>'Task PV @ PT'!C91</f>
        <v>x</v>
      </c>
      <c r="D90" s="10" t="str">
        <f>'Task PV @ PT'!D91</f>
        <v>x</v>
      </c>
      <c r="E90" s="248" t="str">
        <f>'Task EV @ AT'!B91</f>
        <v>x</v>
      </c>
      <c r="F90" s="248" t="str">
        <f>'Task EV @ AT'!C91</f>
        <v>x</v>
      </c>
      <c r="G90" s="214" t="str">
        <f ca="1">'Task EV @ AT'!BM91</f>
        <v>x</v>
      </c>
      <c r="H90" s="24" t="str">
        <f t="shared" si="21"/>
        <v>x</v>
      </c>
      <c r="I90" s="24" t="str">
        <f t="shared" si="22"/>
        <v>x</v>
      </c>
      <c r="J90" s="24" t="str">
        <f t="shared" si="23"/>
        <v>x</v>
      </c>
      <c r="K90" s="24" t="str">
        <f t="shared" si="24"/>
        <v>x</v>
      </c>
      <c r="L90" s="9">
        <f t="shared" ca="1" si="25"/>
        <v>0</v>
      </c>
      <c r="M90" s="11">
        <f t="shared" si="20"/>
        <v>0</v>
      </c>
      <c r="N90" s="28" t="str">
        <f ca="1">'Task PV @ PT'!BO91</f>
        <v>x</v>
      </c>
      <c r="O90" s="28" t="str">
        <f ca="1">'Task PV @ PT'!BN91</f>
        <v>x</v>
      </c>
      <c r="P90" s="28">
        <f t="shared" ca="1" si="28"/>
        <v>0</v>
      </c>
      <c r="Q90" s="28">
        <f t="shared" ca="1" si="15"/>
        <v>0</v>
      </c>
      <c r="R90" s="28">
        <f t="shared" ca="1" si="16"/>
        <v>0</v>
      </c>
      <c r="S90" s="28">
        <f t="shared" ca="1" si="17"/>
        <v>0</v>
      </c>
      <c r="T90" s="28">
        <f t="shared" ca="1" si="18"/>
        <v>0</v>
      </c>
      <c r="U90" s="28">
        <f t="shared" ca="1" si="26"/>
        <v>0</v>
      </c>
      <c r="V90" s="28">
        <f t="shared" ca="1" si="27"/>
        <v>0</v>
      </c>
    </row>
    <row r="91" spans="1:22" x14ac:dyDescent="0.2">
      <c r="A91" s="93" t="str">
        <f>'Task PV @ PT'!A92</f>
        <v>Task Identifier</v>
      </c>
      <c r="B91" s="248" t="str">
        <f>'Task PV @ PT'!B92</f>
        <v>x</v>
      </c>
      <c r="C91" s="248" t="str">
        <f>'Task PV @ PT'!C92</f>
        <v>x</v>
      </c>
      <c r="D91" s="10" t="str">
        <f>'Task PV @ PT'!D92</f>
        <v>x</v>
      </c>
      <c r="E91" s="248" t="str">
        <f>'Task EV @ AT'!B92</f>
        <v>x</v>
      </c>
      <c r="F91" s="248" t="str">
        <f>'Task EV @ AT'!C92</f>
        <v>x</v>
      </c>
      <c r="G91" s="214" t="str">
        <f ca="1">'Task EV @ AT'!BM92</f>
        <v>x</v>
      </c>
      <c r="H91" s="24" t="str">
        <f t="shared" si="21"/>
        <v>x</v>
      </c>
      <c r="I91" s="24" t="str">
        <f t="shared" si="22"/>
        <v>x</v>
      </c>
      <c r="J91" s="24" t="str">
        <f t="shared" si="23"/>
        <v>x</v>
      </c>
      <c r="K91" s="24" t="str">
        <f t="shared" si="24"/>
        <v>x</v>
      </c>
      <c r="L91" s="9">
        <f t="shared" ca="1" si="25"/>
        <v>0</v>
      </c>
      <c r="M91" s="11">
        <f t="shared" si="20"/>
        <v>0</v>
      </c>
      <c r="N91" s="28" t="str">
        <f ca="1">'Task PV @ PT'!BO92</f>
        <v>x</v>
      </c>
      <c r="O91" s="28" t="str">
        <f ca="1">'Task PV @ PT'!BN92</f>
        <v>x</v>
      </c>
      <c r="P91" s="28">
        <f t="shared" ca="1" si="28"/>
        <v>0</v>
      </c>
      <c r="Q91" s="28">
        <f t="shared" ca="1" si="15"/>
        <v>0</v>
      </c>
      <c r="R91" s="28">
        <f t="shared" ca="1" si="16"/>
        <v>0</v>
      </c>
      <c r="S91" s="28">
        <f t="shared" ca="1" si="17"/>
        <v>0</v>
      </c>
      <c r="T91" s="28">
        <f t="shared" ca="1" si="18"/>
        <v>0</v>
      </c>
      <c r="U91" s="28">
        <f t="shared" ca="1" si="26"/>
        <v>0</v>
      </c>
      <c r="V91" s="28">
        <f t="shared" ca="1" si="27"/>
        <v>0</v>
      </c>
    </row>
    <row r="92" spans="1:22" x14ac:dyDescent="0.2">
      <c r="A92" s="93" t="str">
        <f>'Task PV @ PT'!A93</f>
        <v>Task Identifier</v>
      </c>
      <c r="B92" s="248" t="str">
        <f>'Task PV @ PT'!B93</f>
        <v>x</v>
      </c>
      <c r="C92" s="248" t="str">
        <f>'Task PV @ PT'!C93</f>
        <v>x</v>
      </c>
      <c r="D92" s="10" t="str">
        <f>'Task PV @ PT'!D93</f>
        <v>x</v>
      </c>
      <c r="E92" s="248" t="str">
        <f>'Task EV @ AT'!B93</f>
        <v>x</v>
      </c>
      <c r="F92" s="248" t="str">
        <f>'Task EV @ AT'!C93</f>
        <v>x</v>
      </c>
      <c r="G92" s="214" t="str">
        <f ca="1">'Task EV @ AT'!BM93</f>
        <v>x</v>
      </c>
      <c r="H92" s="24" t="str">
        <f t="shared" si="21"/>
        <v>x</v>
      </c>
      <c r="I92" s="24" t="str">
        <f t="shared" si="22"/>
        <v>x</v>
      </c>
      <c r="J92" s="24" t="str">
        <f t="shared" si="23"/>
        <v>x</v>
      </c>
      <c r="K92" s="24" t="str">
        <f t="shared" si="24"/>
        <v>x</v>
      </c>
      <c r="L92" s="9">
        <f t="shared" ca="1" si="25"/>
        <v>0</v>
      </c>
      <c r="M92" s="11">
        <f t="shared" si="20"/>
        <v>0</v>
      </c>
      <c r="N92" s="28" t="str">
        <f ca="1">'Task PV @ PT'!BO93</f>
        <v>x</v>
      </c>
      <c r="O92" s="28" t="str">
        <f ca="1">'Task PV @ PT'!BN93</f>
        <v>x</v>
      </c>
      <c r="P92" s="28">
        <f t="shared" ca="1" si="28"/>
        <v>0</v>
      </c>
      <c r="Q92" s="28">
        <f t="shared" ca="1" si="15"/>
        <v>0</v>
      </c>
      <c r="R92" s="28">
        <f t="shared" ca="1" si="16"/>
        <v>0</v>
      </c>
      <c r="S92" s="28">
        <f t="shared" ca="1" si="17"/>
        <v>0</v>
      </c>
      <c r="T92" s="28">
        <f t="shared" ca="1" si="18"/>
        <v>0</v>
      </c>
      <c r="U92" s="28">
        <f t="shared" ca="1" si="26"/>
        <v>0</v>
      </c>
      <c r="V92" s="28">
        <f t="shared" ca="1" si="27"/>
        <v>0</v>
      </c>
    </row>
    <row r="93" spans="1:22" x14ac:dyDescent="0.2">
      <c r="A93" s="93" t="str">
        <f>'Task PV @ PT'!A94</f>
        <v>Task Identifier</v>
      </c>
      <c r="B93" s="248" t="str">
        <f>'Task PV @ PT'!B94</f>
        <v>x</v>
      </c>
      <c r="C93" s="248" t="str">
        <f>'Task PV @ PT'!C94</f>
        <v>x</v>
      </c>
      <c r="D93" s="10" t="str">
        <f>'Task PV @ PT'!D94</f>
        <v>x</v>
      </c>
      <c r="E93" s="248" t="str">
        <f>'Task EV @ AT'!B94</f>
        <v>x</v>
      </c>
      <c r="F93" s="248" t="str">
        <f>'Task EV @ AT'!C94</f>
        <v>x</v>
      </c>
      <c r="G93" s="214" t="str">
        <f ca="1">'Task EV @ AT'!BM94</f>
        <v>x</v>
      </c>
      <c r="H93" s="24" t="str">
        <f t="shared" si="21"/>
        <v>x</v>
      </c>
      <c r="I93" s="24" t="str">
        <f t="shared" si="22"/>
        <v>x</v>
      </c>
      <c r="J93" s="24" t="str">
        <f t="shared" si="23"/>
        <v>x</v>
      </c>
      <c r="K93" s="24" t="str">
        <f t="shared" si="24"/>
        <v>x</v>
      </c>
      <c r="L93" s="9">
        <f t="shared" ca="1" si="25"/>
        <v>0</v>
      </c>
      <c r="M93" s="11">
        <f t="shared" si="20"/>
        <v>0</v>
      </c>
      <c r="N93" s="28" t="str">
        <f ca="1">'Task PV @ PT'!BO94</f>
        <v>x</v>
      </c>
      <c r="O93" s="28" t="str">
        <f ca="1">'Task PV @ PT'!BN94</f>
        <v>x</v>
      </c>
      <c r="P93" s="28">
        <f t="shared" ca="1" si="28"/>
        <v>0</v>
      </c>
      <c r="Q93" s="28">
        <f t="shared" ca="1" si="15"/>
        <v>0</v>
      </c>
      <c r="R93" s="28">
        <f t="shared" ca="1" si="16"/>
        <v>0</v>
      </c>
      <c r="S93" s="28">
        <f t="shared" ca="1" si="17"/>
        <v>0</v>
      </c>
      <c r="T93" s="28">
        <f t="shared" ca="1" si="18"/>
        <v>0</v>
      </c>
      <c r="U93" s="28">
        <f t="shared" ca="1" si="26"/>
        <v>0</v>
      </c>
      <c r="V93" s="28">
        <f t="shared" ca="1" si="27"/>
        <v>0</v>
      </c>
    </row>
    <row r="94" spans="1:22" x14ac:dyDescent="0.2">
      <c r="A94" s="93" t="str">
        <f>'Task PV @ PT'!A95</f>
        <v>Task Identifier</v>
      </c>
      <c r="B94" s="248" t="str">
        <f>'Task PV @ PT'!B95</f>
        <v>x</v>
      </c>
      <c r="C94" s="248" t="str">
        <f>'Task PV @ PT'!C95</f>
        <v>x</v>
      </c>
      <c r="D94" s="10" t="str">
        <f>'Task PV @ PT'!D95</f>
        <v>x</v>
      </c>
      <c r="E94" s="248" t="str">
        <f>'Task EV @ AT'!B95</f>
        <v>x</v>
      </c>
      <c r="F94" s="248" t="str">
        <f>'Task EV @ AT'!C95</f>
        <v>x</v>
      </c>
      <c r="G94" s="214" t="str">
        <f ca="1">'Task EV @ AT'!BM95</f>
        <v>x</v>
      </c>
      <c r="H94" s="24" t="str">
        <f t="shared" si="21"/>
        <v>x</v>
      </c>
      <c r="I94" s="24" t="str">
        <f t="shared" si="22"/>
        <v>x</v>
      </c>
      <c r="J94" s="24" t="str">
        <f t="shared" si="23"/>
        <v>x</v>
      </c>
      <c r="K94" s="24" t="str">
        <f t="shared" si="24"/>
        <v>x</v>
      </c>
      <c r="L94" s="9">
        <f t="shared" ca="1" si="25"/>
        <v>0</v>
      </c>
      <c r="M94" s="11">
        <f t="shared" si="20"/>
        <v>0</v>
      </c>
      <c r="N94" s="28" t="str">
        <f ca="1">'Task PV @ PT'!BO95</f>
        <v>x</v>
      </c>
      <c r="O94" s="28" t="str">
        <f ca="1">'Task PV @ PT'!BN95</f>
        <v>x</v>
      </c>
      <c r="P94" s="28">
        <f t="shared" ca="1" si="28"/>
        <v>0</v>
      </c>
      <c r="Q94" s="28">
        <f t="shared" ca="1" si="15"/>
        <v>0</v>
      </c>
      <c r="R94" s="28">
        <f t="shared" ca="1" si="16"/>
        <v>0</v>
      </c>
      <c r="S94" s="28">
        <f t="shared" ca="1" si="17"/>
        <v>0</v>
      </c>
      <c r="T94" s="28">
        <f t="shared" ca="1" si="18"/>
        <v>0</v>
      </c>
      <c r="U94" s="28">
        <f t="shared" ca="1" si="26"/>
        <v>0</v>
      </c>
      <c r="V94" s="28">
        <f t="shared" ca="1" si="27"/>
        <v>0</v>
      </c>
    </row>
    <row r="95" spans="1:22" x14ac:dyDescent="0.2">
      <c r="A95" s="93" t="str">
        <f>'Task PV @ PT'!A96</f>
        <v>Task Identifier</v>
      </c>
      <c r="B95" s="248" t="str">
        <f>'Task PV @ PT'!B96</f>
        <v>x</v>
      </c>
      <c r="C95" s="248" t="str">
        <f>'Task PV @ PT'!C96</f>
        <v>x</v>
      </c>
      <c r="D95" s="10" t="str">
        <f>'Task PV @ PT'!D96</f>
        <v>x</v>
      </c>
      <c r="E95" s="248" t="str">
        <f>'Task EV @ AT'!B96</f>
        <v>x</v>
      </c>
      <c r="F95" s="248" t="str">
        <f>'Task EV @ AT'!C96</f>
        <v>x</v>
      </c>
      <c r="G95" s="214" t="str">
        <f ca="1">'Task EV @ AT'!BM96</f>
        <v>x</v>
      </c>
      <c r="H95" s="24" t="str">
        <f t="shared" si="21"/>
        <v>x</v>
      </c>
      <c r="I95" s="24" t="str">
        <f t="shared" si="22"/>
        <v>x</v>
      </c>
      <c r="J95" s="24" t="str">
        <f t="shared" si="23"/>
        <v>x</v>
      </c>
      <c r="K95" s="24" t="str">
        <f t="shared" si="24"/>
        <v>x</v>
      </c>
      <c r="L95" s="9">
        <f t="shared" ca="1" si="25"/>
        <v>0</v>
      </c>
      <c r="M95" s="11">
        <f t="shared" si="20"/>
        <v>0</v>
      </c>
      <c r="N95" s="28" t="str">
        <f ca="1">'Task PV @ PT'!BO96</f>
        <v>x</v>
      </c>
      <c r="O95" s="28" t="str">
        <f ca="1">'Task PV @ PT'!BN96</f>
        <v>x</v>
      </c>
      <c r="P95" s="28">
        <f t="shared" ca="1" si="28"/>
        <v>0</v>
      </c>
      <c r="Q95" s="28">
        <f t="shared" ca="1" si="15"/>
        <v>0</v>
      </c>
      <c r="R95" s="28">
        <f t="shared" ca="1" si="16"/>
        <v>0</v>
      </c>
      <c r="S95" s="28">
        <f t="shared" ca="1" si="17"/>
        <v>0</v>
      </c>
      <c r="T95" s="28">
        <f t="shared" ca="1" si="18"/>
        <v>0</v>
      </c>
      <c r="U95" s="28">
        <f t="shared" ca="1" si="26"/>
        <v>0</v>
      </c>
      <c r="V95" s="28">
        <f t="shared" ca="1" si="27"/>
        <v>0</v>
      </c>
    </row>
    <row r="96" spans="1:22" x14ac:dyDescent="0.2">
      <c r="A96" s="93" t="str">
        <f>'Task PV @ PT'!A97</f>
        <v>Task Identifier</v>
      </c>
      <c r="B96" s="248" t="str">
        <f>'Task PV @ PT'!B97</f>
        <v>x</v>
      </c>
      <c r="C96" s="248" t="str">
        <f>'Task PV @ PT'!C97</f>
        <v>x</v>
      </c>
      <c r="D96" s="10" t="str">
        <f>'Task PV @ PT'!D97</f>
        <v>x</v>
      </c>
      <c r="E96" s="248" t="str">
        <f>'Task EV @ AT'!B97</f>
        <v>x</v>
      </c>
      <c r="F96" s="248" t="str">
        <f>'Task EV @ AT'!C97</f>
        <v>x</v>
      </c>
      <c r="G96" s="214" t="str">
        <f ca="1">'Task EV @ AT'!BM97</f>
        <v>x</v>
      </c>
      <c r="H96" s="24" t="str">
        <f t="shared" si="21"/>
        <v>x</v>
      </c>
      <c r="I96" s="24" t="str">
        <f t="shared" si="22"/>
        <v>x</v>
      </c>
      <c r="J96" s="24" t="str">
        <f t="shared" si="23"/>
        <v>x</v>
      </c>
      <c r="K96" s="24" t="str">
        <f t="shared" si="24"/>
        <v>x</v>
      </c>
      <c r="L96" s="9">
        <f t="shared" ca="1" si="25"/>
        <v>0</v>
      </c>
      <c r="M96" s="11">
        <f t="shared" si="20"/>
        <v>0</v>
      </c>
      <c r="N96" s="28" t="str">
        <f ca="1">'Task PV @ PT'!BO97</f>
        <v>x</v>
      </c>
      <c r="O96" s="28" t="str">
        <f ca="1">'Task PV @ PT'!BN97</f>
        <v>x</v>
      </c>
      <c r="P96" s="28">
        <f t="shared" ca="1" si="28"/>
        <v>0</v>
      </c>
      <c r="Q96" s="28">
        <f t="shared" ca="1" si="15"/>
        <v>0</v>
      </c>
      <c r="R96" s="28">
        <f t="shared" ca="1" si="16"/>
        <v>0</v>
      </c>
      <c r="S96" s="28">
        <f t="shared" ca="1" si="17"/>
        <v>0</v>
      </c>
      <c r="T96" s="28">
        <f t="shared" ca="1" si="18"/>
        <v>0</v>
      </c>
      <c r="U96" s="28">
        <f t="shared" ca="1" si="26"/>
        <v>0</v>
      </c>
      <c r="V96" s="28">
        <f t="shared" ca="1" si="27"/>
        <v>0</v>
      </c>
    </row>
    <row r="97" spans="1:22" x14ac:dyDescent="0.2">
      <c r="A97" s="93" t="str">
        <f>'Task PV @ PT'!A98</f>
        <v>Task Identifier</v>
      </c>
      <c r="B97" s="248" t="str">
        <f>'Task PV @ PT'!B98</f>
        <v>x</v>
      </c>
      <c r="C97" s="248" t="str">
        <f>'Task PV @ PT'!C98</f>
        <v>x</v>
      </c>
      <c r="D97" s="10" t="str">
        <f>'Task PV @ PT'!D98</f>
        <v>x</v>
      </c>
      <c r="E97" s="248" t="str">
        <f>'Task EV @ AT'!B98</f>
        <v>x</v>
      </c>
      <c r="F97" s="248" t="str">
        <f>'Task EV @ AT'!C98</f>
        <v>x</v>
      </c>
      <c r="G97" s="214" t="str">
        <f ca="1">'Task EV @ AT'!BM98</f>
        <v>x</v>
      </c>
      <c r="H97" s="24" t="str">
        <f t="shared" si="21"/>
        <v>x</v>
      </c>
      <c r="I97" s="24" t="str">
        <f t="shared" si="22"/>
        <v>x</v>
      </c>
      <c r="J97" s="24" t="str">
        <f t="shared" si="23"/>
        <v>x</v>
      </c>
      <c r="K97" s="24" t="str">
        <f t="shared" si="24"/>
        <v>x</v>
      </c>
      <c r="L97" s="9">
        <f t="shared" ca="1" si="25"/>
        <v>0</v>
      </c>
      <c r="M97" s="11">
        <f t="shared" si="20"/>
        <v>0</v>
      </c>
      <c r="N97" s="28" t="str">
        <f ca="1">'Task PV @ PT'!BO98</f>
        <v>x</v>
      </c>
      <c r="O97" s="28" t="str">
        <f ca="1">'Task PV @ PT'!BN98</f>
        <v>x</v>
      </c>
      <c r="P97" s="28">
        <f t="shared" ca="1" si="28"/>
        <v>0</v>
      </c>
      <c r="Q97" s="28">
        <f t="shared" ca="1" si="15"/>
        <v>0</v>
      </c>
      <c r="R97" s="28">
        <f t="shared" ca="1" si="16"/>
        <v>0</v>
      </c>
      <c r="S97" s="28">
        <f t="shared" ca="1" si="17"/>
        <v>0</v>
      </c>
      <c r="T97" s="28">
        <f t="shared" ca="1" si="18"/>
        <v>0</v>
      </c>
      <c r="U97" s="28">
        <f t="shared" ca="1" si="26"/>
        <v>0</v>
      </c>
      <c r="V97" s="28">
        <f t="shared" ca="1" si="27"/>
        <v>0</v>
      </c>
    </row>
    <row r="98" spans="1:22" x14ac:dyDescent="0.2">
      <c r="A98" s="93" t="str">
        <f>'Task PV @ PT'!A99</f>
        <v>Task Identifier</v>
      </c>
      <c r="B98" s="248" t="str">
        <f>'Task PV @ PT'!B99</f>
        <v>x</v>
      </c>
      <c r="C98" s="248" t="str">
        <f>'Task PV @ PT'!C99</f>
        <v>x</v>
      </c>
      <c r="D98" s="10" t="str">
        <f>'Task PV @ PT'!D99</f>
        <v>x</v>
      </c>
      <c r="E98" s="248" t="str">
        <f>'Task EV @ AT'!B99</f>
        <v>x</v>
      </c>
      <c r="F98" s="248" t="str">
        <f>'Task EV @ AT'!C99</f>
        <v>x</v>
      </c>
      <c r="G98" s="214" t="str">
        <f ca="1">'Task EV @ AT'!BM99</f>
        <v>x</v>
      </c>
      <c r="H98" s="24" t="str">
        <f t="shared" si="21"/>
        <v>x</v>
      </c>
      <c r="I98" s="24" t="str">
        <f t="shared" si="22"/>
        <v>x</v>
      </c>
      <c r="J98" s="24" t="str">
        <f t="shared" si="23"/>
        <v>x</v>
      </c>
      <c r="K98" s="24" t="str">
        <f t="shared" si="24"/>
        <v>x</v>
      </c>
      <c r="L98" s="9">
        <f t="shared" ca="1" si="25"/>
        <v>0</v>
      </c>
      <c r="M98" s="11">
        <f t="shared" si="20"/>
        <v>0</v>
      </c>
      <c r="N98" s="28" t="str">
        <f ca="1">'Task PV @ PT'!BO99</f>
        <v>x</v>
      </c>
      <c r="O98" s="28" t="str">
        <f ca="1">'Task PV @ PT'!BN99</f>
        <v>x</v>
      </c>
      <c r="P98" s="28">
        <f t="shared" ca="1" si="28"/>
        <v>0</v>
      </c>
      <c r="Q98" s="28">
        <f t="shared" ca="1" si="15"/>
        <v>0</v>
      </c>
      <c r="R98" s="28">
        <f t="shared" ca="1" si="16"/>
        <v>0</v>
      </c>
      <c r="S98" s="28">
        <f t="shared" ca="1" si="17"/>
        <v>0</v>
      </c>
      <c r="T98" s="28">
        <f t="shared" ca="1" si="18"/>
        <v>0</v>
      </c>
      <c r="U98" s="28">
        <f t="shared" ca="1" si="26"/>
        <v>0</v>
      </c>
      <c r="V98" s="28">
        <f t="shared" ca="1" si="27"/>
        <v>0</v>
      </c>
    </row>
    <row r="99" spans="1:22" x14ac:dyDescent="0.2">
      <c r="A99" s="93" t="str">
        <f>'Task PV @ PT'!A100</f>
        <v>Task Identifier</v>
      </c>
      <c r="B99" s="248" t="str">
        <f>'Task PV @ PT'!B100</f>
        <v>x</v>
      </c>
      <c r="C99" s="248" t="str">
        <f>'Task PV @ PT'!C100</f>
        <v>x</v>
      </c>
      <c r="D99" s="10" t="str">
        <f>'Task PV @ PT'!D100</f>
        <v>x</v>
      </c>
      <c r="E99" s="248" t="str">
        <f>'Task EV @ AT'!B100</f>
        <v>x</v>
      </c>
      <c r="F99" s="248" t="str">
        <f>'Task EV @ AT'!C100</f>
        <v>x</v>
      </c>
      <c r="G99" s="214" t="str">
        <f ca="1">'Task EV @ AT'!BM100</f>
        <v>x</v>
      </c>
      <c r="H99" s="24" t="str">
        <f t="shared" si="21"/>
        <v>x</v>
      </c>
      <c r="I99" s="24" t="str">
        <f t="shared" si="22"/>
        <v>x</v>
      </c>
      <c r="J99" s="24" t="str">
        <f t="shared" si="23"/>
        <v>x</v>
      </c>
      <c r="K99" s="24" t="str">
        <f t="shared" si="24"/>
        <v>x</v>
      </c>
      <c r="L99" s="9">
        <f t="shared" ca="1" si="25"/>
        <v>0</v>
      </c>
      <c r="M99" s="11">
        <f t="shared" si="20"/>
        <v>0</v>
      </c>
      <c r="N99" s="28" t="str">
        <f ca="1">'Task PV @ PT'!BO100</f>
        <v>x</v>
      </c>
      <c r="O99" s="28" t="str">
        <f ca="1">'Task PV @ PT'!BN100</f>
        <v>x</v>
      </c>
      <c r="P99" s="28">
        <f t="shared" ca="1" si="28"/>
        <v>0</v>
      </c>
      <c r="Q99" s="28">
        <f t="shared" ca="1" si="15"/>
        <v>0</v>
      </c>
      <c r="R99" s="28">
        <f t="shared" ca="1" si="16"/>
        <v>0</v>
      </c>
      <c r="S99" s="28">
        <f t="shared" ca="1" si="17"/>
        <v>0</v>
      </c>
      <c r="T99" s="28">
        <f t="shared" ca="1" si="18"/>
        <v>0</v>
      </c>
      <c r="U99" s="28">
        <f t="shared" ca="1" si="26"/>
        <v>0</v>
      </c>
      <c r="V99" s="28">
        <f t="shared" ca="1" si="27"/>
        <v>0</v>
      </c>
    </row>
    <row r="100" spans="1:22" x14ac:dyDescent="0.2">
      <c r="A100" s="93" t="str">
        <f>'Task PV @ PT'!A101</f>
        <v>Task Identifier</v>
      </c>
      <c r="B100" s="248" t="str">
        <f>'Task PV @ PT'!B101</f>
        <v>x</v>
      </c>
      <c r="C100" s="248" t="str">
        <f>'Task PV @ PT'!C101</f>
        <v>x</v>
      </c>
      <c r="D100" s="10" t="str">
        <f>'Task PV @ PT'!D101</f>
        <v>x</v>
      </c>
      <c r="E100" s="248" t="str">
        <f>'Task EV @ AT'!B101</f>
        <v>x</v>
      </c>
      <c r="F100" s="248" t="str">
        <f>'Task EV @ AT'!C101</f>
        <v>x</v>
      </c>
      <c r="G100" s="214" t="str">
        <f ca="1">'Task EV @ AT'!BM101</f>
        <v>x</v>
      </c>
      <c r="H100" s="24" t="str">
        <f t="shared" si="21"/>
        <v>x</v>
      </c>
      <c r="I100" s="24" t="str">
        <f t="shared" si="22"/>
        <v>x</v>
      </c>
      <c r="J100" s="24" t="str">
        <f t="shared" si="23"/>
        <v>x</v>
      </c>
      <c r="K100" s="24" t="str">
        <f t="shared" si="24"/>
        <v>x</v>
      </c>
      <c r="L100" s="9">
        <f t="shared" ca="1" si="25"/>
        <v>0</v>
      </c>
      <c r="M100" s="11">
        <f t="shared" ref="M100:M131" si="29">IF($W$6&gt;=$K100,"C",IF($W$6&gt;$J100,"S",0))</f>
        <v>0</v>
      </c>
      <c r="N100" s="28" t="str">
        <f ca="1">'Task PV @ PT'!BO101</f>
        <v>x</v>
      </c>
      <c r="O100" s="28" t="str">
        <f ca="1">'Task PV @ PT'!BN101</f>
        <v>x</v>
      </c>
      <c r="P100" s="28">
        <f t="shared" ca="1" si="28"/>
        <v>0</v>
      </c>
      <c r="Q100" s="28">
        <f t="shared" ca="1" si="15"/>
        <v>0</v>
      </c>
      <c r="R100" s="28">
        <f t="shared" ca="1" si="16"/>
        <v>0</v>
      </c>
      <c r="S100" s="28">
        <f t="shared" ca="1" si="17"/>
        <v>0</v>
      </c>
      <c r="T100" s="28">
        <f t="shared" ca="1" si="18"/>
        <v>0</v>
      </c>
      <c r="U100" s="28">
        <f t="shared" ca="1" si="26"/>
        <v>0</v>
      </c>
      <c r="V100" s="28">
        <f t="shared" ca="1" si="27"/>
        <v>0</v>
      </c>
    </row>
    <row r="101" spans="1:22" x14ac:dyDescent="0.2">
      <c r="A101" s="95" t="str">
        <f>'Task PV @ PT'!A102</f>
        <v>Task Identifier</v>
      </c>
      <c r="B101" s="248" t="str">
        <f>'Task PV @ PT'!B102</f>
        <v>x</v>
      </c>
      <c r="C101" s="248" t="str">
        <f>'Task PV @ PT'!C102</f>
        <v>x</v>
      </c>
      <c r="D101" s="10" t="str">
        <f>'Task PV @ PT'!D102</f>
        <v>x</v>
      </c>
      <c r="E101" s="248" t="str">
        <f>'Task EV @ AT'!B102</f>
        <v>x</v>
      </c>
      <c r="F101" s="248" t="str">
        <f>'Task EV @ AT'!C102</f>
        <v>x</v>
      </c>
      <c r="G101" s="214" t="str">
        <f ca="1">'Task EV @ AT'!BM102</f>
        <v>x</v>
      </c>
      <c r="H101" s="24" t="str">
        <f t="shared" si="21"/>
        <v>x</v>
      </c>
      <c r="I101" s="24" t="str">
        <f t="shared" si="22"/>
        <v>x</v>
      </c>
      <c r="J101" s="24" t="str">
        <f t="shared" si="23"/>
        <v>x</v>
      </c>
      <c r="K101" s="24" t="str">
        <f t="shared" si="24"/>
        <v>x</v>
      </c>
      <c r="L101" s="9">
        <f t="shared" ca="1" si="25"/>
        <v>0</v>
      </c>
      <c r="M101" s="11">
        <f t="shared" si="29"/>
        <v>0</v>
      </c>
      <c r="N101" s="28" t="str">
        <f ca="1">'Task PV @ PT'!BO102</f>
        <v>x</v>
      </c>
      <c r="O101" s="28" t="str">
        <f ca="1">'Task PV @ PT'!BN102</f>
        <v>x</v>
      </c>
      <c r="P101" s="28">
        <f t="shared" ca="1" si="28"/>
        <v>0</v>
      </c>
      <c r="Q101" s="28">
        <f t="shared" ca="1" si="15"/>
        <v>0</v>
      </c>
      <c r="R101" s="28">
        <f t="shared" ca="1" si="16"/>
        <v>0</v>
      </c>
      <c r="S101" s="28">
        <f t="shared" ca="1" si="17"/>
        <v>0</v>
      </c>
      <c r="T101" s="28">
        <f t="shared" ca="1" si="18"/>
        <v>0</v>
      </c>
      <c r="U101" s="28">
        <f t="shared" ca="1" si="26"/>
        <v>0</v>
      </c>
      <c r="V101" s="28">
        <f t="shared" ca="1" si="27"/>
        <v>0</v>
      </c>
    </row>
    <row r="102" spans="1:22" x14ac:dyDescent="0.2">
      <c r="A102" s="95" t="str">
        <f>'Task PV @ PT'!A103</f>
        <v>Task Identifier</v>
      </c>
      <c r="B102" s="248" t="str">
        <f>'Task PV @ PT'!B103</f>
        <v>x</v>
      </c>
      <c r="C102" s="248" t="str">
        <f>'Task PV @ PT'!C103</f>
        <v>x</v>
      </c>
      <c r="D102" s="10" t="str">
        <f>'Task PV @ PT'!D103</f>
        <v>x</v>
      </c>
      <c r="E102" s="248" t="str">
        <f>'Task EV @ AT'!B103</f>
        <v>x</v>
      </c>
      <c r="F102" s="248" t="str">
        <f>'Task EV @ AT'!C103</f>
        <v>x</v>
      </c>
      <c r="G102" s="214" t="str">
        <f ca="1">'Task EV @ AT'!BM103</f>
        <v>x</v>
      </c>
      <c r="H102" s="24" t="str">
        <f t="shared" si="21"/>
        <v>x</v>
      </c>
      <c r="I102" s="24" t="str">
        <f t="shared" si="22"/>
        <v>x</v>
      </c>
      <c r="J102" s="24" t="str">
        <f t="shared" si="23"/>
        <v>x</v>
      </c>
      <c r="K102" s="24" t="str">
        <f t="shared" si="24"/>
        <v>x</v>
      </c>
      <c r="L102" s="9">
        <f t="shared" ca="1" si="25"/>
        <v>0</v>
      </c>
      <c r="M102" s="11">
        <f t="shared" si="29"/>
        <v>0</v>
      </c>
      <c r="N102" s="28" t="str">
        <f ca="1">'Task PV @ PT'!BO103</f>
        <v>x</v>
      </c>
      <c r="O102" s="28" t="str">
        <f ca="1">'Task PV @ PT'!BN103</f>
        <v>x</v>
      </c>
      <c r="P102" s="28">
        <f t="shared" ca="1" si="28"/>
        <v>0</v>
      </c>
      <c r="Q102" s="28">
        <f t="shared" ca="1" si="15"/>
        <v>0</v>
      </c>
      <c r="R102" s="28">
        <f t="shared" ca="1" si="16"/>
        <v>0</v>
      </c>
      <c r="S102" s="28">
        <f t="shared" ca="1" si="17"/>
        <v>0</v>
      </c>
      <c r="T102" s="28">
        <f t="shared" ca="1" si="18"/>
        <v>0</v>
      </c>
      <c r="U102" s="28">
        <f t="shared" ca="1" si="26"/>
        <v>0</v>
      </c>
      <c r="V102" s="28">
        <f t="shared" ca="1" si="27"/>
        <v>0</v>
      </c>
    </row>
    <row r="103" spans="1:22" x14ac:dyDescent="0.2">
      <c r="A103" s="95" t="str">
        <f>'Task PV @ PT'!A104</f>
        <v>Task Identifier</v>
      </c>
      <c r="B103" s="248" t="str">
        <f>'Task PV @ PT'!B104</f>
        <v>x</v>
      </c>
      <c r="C103" s="248" t="str">
        <f>'Task PV @ PT'!C104</f>
        <v>x</v>
      </c>
      <c r="D103" s="10" t="str">
        <f>'Task PV @ PT'!D104</f>
        <v>x</v>
      </c>
      <c r="E103" s="248" t="str">
        <f>'Task EV @ AT'!B104</f>
        <v>x</v>
      </c>
      <c r="F103" s="248" t="str">
        <f>'Task EV @ AT'!C104</f>
        <v>x</v>
      </c>
      <c r="G103" s="214" t="str">
        <f ca="1">'Task EV @ AT'!BM104</f>
        <v>x</v>
      </c>
      <c r="H103" s="24" t="str">
        <f t="shared" si="21"/>
        <v>x</v>
      </c>
      <c r="I103" s="24" t="str">
        <f t="shared" si="22"/>
        <v>x</v>
      </c>
      <c r="J103" s="24" t="str">
        <f t="shared" si="23"/>
        <v>x</v>
      </c>
      <c r="K103" s="24" t="str">
        <f t="shared" si="24"/>
        <v>x</v>
      </c>
      <c r="L103" s="9">
        <f t="shared" ca="1" si="25"/>
        <v>0</v>
      </c>
      <c r="M103" s="11">
        <f t="shared" si="29"/>
        <v>0</v>
      </c>
      <c r="N103" s="28" t="str">
        <f ca="1">'Task PV @ PT'!BO104</f>
        <v>x</v>
      </c>
      <c r="O103" s="28" t="str">
        <f ca="1">'Task PV @ PT'!BN104</f>
        <v>x</v>
      </c>
      <c r="P103" s="28">
        <f t="shared" ca="1" si="28"/>
        <v>0</v>
      </c>
      <c r="Q103" s="28">
        <f t="shared" ca="1" si="15"/>
        <v>0</v>
      </c>
      <c r="R103" s="28">
        <f t="shared" ca="1" si="16"/>
        <v>0</v>
      </c>
      <c r="S103" s="28">
        <f t="shared" ca="1" si="17"/>
        <v>0</v>
      </c>
      <c r="T103" s="28">
        <f t="shared" ca="1" si="18"/>
        <v>0</v>
      </c>
      <c r="U103" s="28">
        <f t="shared" ca="1" si="26"/>
        <v>0</v>
      </c>
      <c r="V103" s="28">
        <f t="shared" ca="1" si="27"/>
        <v>0</v>
      </c>
    </row>
    <row r="104" spans="1:22" x14ac:dyDescent="0.2">
      <c r="A104" s="95" t="str">
        <f>'Task PV @ PT'!A105</f>
        <v>Task Identifier</v>
      </c>
      <c r="B104" s="248" t="str">
        <f>'Task PV @ PT'!B105</f>
        <v>x</v>
      </c>
      <c r="C104" s="248" t="str">
        <f>'Task PV @ PT'!C105</f>
        <v>x</v>
      </c>
      <c r="D104" s="10" t="str">
        <f>'Task PV @ PT'!D105</f>
        <v>x</v>
      </c>
      <c r="E104" s="248" t="str">
        <f>'Task EV @ AT'!B105</f>
        <v>x</v>
      </c>
      <c r="F104" s="248" t="str">
        <f>'Task EV @ AT'!C105</f>
        <v>x</v>
      </c>
      <c r="G104" s="214" t="str">
        <f ca="1">'Task EV @ AT'!BM105</f>
        <v>x</v>
      </c>
      <c r="H104" s="24" t="str">
        <f t="shared" si="21"/>
        <v>x</v>
      </c>
      <c r="I104" s="24" t="str">
        <f t="shared" si="22"/>
        <v>x</v>
      </c>
      <c r="J104" s="24" t="str">
        <f t="shared" si="23"/>
        <v>x</v>
      </c>
      <c r="K104" s="24" t="str">
        <f t="shared" si="24"/>
        <v>x</v>
      </c>
      <c r="L104" s="9">
        <f t="shared" ca="1" si="25"/>
        <v>0</v>
      </c>
      <c r="M104" s="11">
        <f t="shared" si="29"/>
        <v>0</v>
      </c>
      <c r="N104" s="28" t="str">
        <f ca="1">'Task PV @ PT'!BO105</f>
        <v>x</v>
      </c>
      <c r="O104" s="28" t="str">
        <f ca="1">'Task PV @ PT'!BN105</f>
        <v>x</v>
      </c>
      <c r="P104" s="28">
        <f t="shared" ca="1" si="28"/>
        <v>0</v>
      </c>
      <c r="Q104" s="28">
        <f t="shared" ca="1" si="15"/>
        <v>0</v>
      </c>
      <c r="R104" s="28">
        <f t="shared" ca="1" si="16"/>
        <v>0</v>
      </c>
      <c r="S104" s="28">
        <f t="shared" ca="1" si="17"/>
        <v>0</v>
      </c>
      <c r="T104" s="28">
        <f t="shared" ca="1" si="18"/>
        <v>0</v>
      </c>
      <c r="U104" s="28">
        <f t="shared" ca="1" si="26"/>
        <v>0</v>
      </c>
      <c r="V104" s="28">
        <f t="shared" ca="1" si="27"/>
        <v>0</v>
      </c>
    </row>
    <row r="105" spans="1:22" x14ac:dyDescent="0.2">
      <c r="A105" s="95" t="str">
        <f>'Task PV @ PT'!A106</f>
        <v>Task Identifier</v>
      </c>
      <c r="B105" s="248" t="str">
        <f>'Task PV @ PT'!B106</f>
        <v>x</v>
      </c>
      <c r="C105" s="248" t="str">
        <f>'Task PV @ PT'!C106</f>
        <v>x</v>
      </c>
      <c r="D105" s="10" t="str">
        <f>'Task PV @ PT'!D106</f>
        <v>x</v>
      </c>
      <c r="E105" s="248" t="str">
        <f>'Task EV @ AT'!B106</f>
        <v>x</v>
      </c>
      <c r="F105" s="248" t="str">
        <f>'Task EV @ AT'!C106</f>
        <v>x</v>
      </c>
      <c r="G105" s="214" t="str">
        <f ca="1">'Task EV @ AT'!BM106</f>
        <v>x</v>
      </c>
      <c r="H105" s="24" t="str">
        <f t="shared" si="21"/>
        <v>x</v>
      </c>
      <c r="I105" s="24" t="str">
        <f t="shared" si="22"/>
        <v>x</v>
      </c>
      <c r="J105" s="24" t="str">
        <f t="shared" si="23"/>
        <v>x</v>
      </c>
      <c r="K105" s="24" t="str">
        <f t="shared" si="24"/>
        <v>x</v>
      </c>
      <c r="L105" s="9">
        <f t="shared" ca="1" si="25"/>
        <v>0</v>
      </c>
      <c r="M105" s="11">
        <f t="shared" si="29"/>
        <v>0</v>
      </c>
      <c r="N105" s="28" t="str">
        <f ca="1">'Task PV @ PT'!BO106</f>
        <v>x</v>
      </c>
      <c r="O105" s="28" t="str">
        <f ca="1">'Task PV @ PT'!BN106</f>
        <v>x</v>
      </c>
      <c r="P105" s="28">
        <f t="shared" ca="1" si="28"/>
        <v>0</v>
      </c>
      <c r="Q105" s="28">
        <f t="shared" ca="1" si="15"/>
        <v>0</v>
      </c>
      <c r="R105" s="28">
        <f t="shared" ca="1" si="16"/>
        <v>0</v>
      </c>
      <c r="S105" s="28">
        <f t="shared" ca="1" si="17"/>
        <v>0</v>
      </c>
      <c r="T105" s="28">
        <f t="shared" ca="1" si="18"/>
        <v>0</v>
      </c>
      <c r="U105" s="28">
        <f t="shared" ca="1" si="26"/>
        <v>0</v>
      </c>
      <c r="V105" s="28">
        <f t="shared" ca="1" si="27"/>
        <v>0</v>
      </c>
    </row>
    <row r="106" spans="1:22" x14ac:dyDescent="0.2">
      <c r="A106" s="95" t="str">
        <f>'Task PV @ PT'!A107</f>
        <v>Task Identifier</v>
      </c>
      <c r="B106" s="248" t="str">
        <f>'Task PV @ PT'!B107</f>
        <v>x</v>
      </c>
      <c r="C106" s="248" t="str">
        <f>'Task PV @ PT'!C107</f>
        <v>x</v>
      </c>
      <c r="D106" s="10" t="str">
        <f>'Task PV @ PT'!D107</f>
        <v>x</v>
      </c>
      <c r="E106" s="248" t="str">
        <f>'Task EV @ AT'!B107</f>
        <v>x</v>
      </c>
      <c r="F106" s="248" t="str">
        <f>'Task EV @ AT'!C107</f>
        <v>x</v>
      </c>
      <c r="G106" s="214" t="str">
        <f ca="1">'Task EV @ AT'!BM107</f>
        <v>x</v>
      </c>
      <c r="H106" s="24" t="str">
        <f t="shared" si="21"/>
        <v>x</v>
      </c>
      <c r="I106" s="24" t="str">
        <f t="shared" si="22"/>
        <v>x</v>
      </c>
      <c r="J106" s="24" t="str">
        <f t="shared" si="23"/>
        <v>x</v>
      </c>
      <c r="K106" s="24" t="str">
        <f t="shared" si="24"/>
        <v>x</v>
      </c>
      <c r="L106" s="9">
        <f t="shared" ca="1" si="25"/>
        <v>0</v>
      </c>
      <c r="M106" s="11">
        <f t="shared" si="29"/>
        <v>0</v>
      </c>
      <c r="N106" s="28" t="str">
        <f ca="1">'Task PV @ PT'!BO107</f>
        <v>x</v>
      </c>
      <c r="O106" s="28" t="str">
        <f ca="1">'Task PV @ PT'!BN107</f>
        <v>x</v>
      </c>
      <c r="P106" s="28">
        <f t="shared" ca="1" si="28"/>
        <v>0</v>
      </c>
      <c r="Q106" s="28">
        <f t="shared" ca="1" si="15"/>
        <v>0</v>
      </c>
      <c r="R106" s="28">
        <f t="shared" ca="1" si="16"/>
        <v>0</v>
      </c>
      <c r="S106" s="28">
        <f t="shared" ca="1" si="17"/>
        <v>0</v>
      </c>
      <c r="T106" s="28">
        <f t="shared" ca="1" si="18"/>
        <v>0</v>
      </c>
      <c r="U106" s="28">
        <f t="shared" ca="1" si="26"/>
        <v>0</v>
      </c>
      <c r="V106" s="28">
        <f t="shared" ca="1" si="27"/>
        <v>0</v>
      </c>
    </row>
    <row r="107" spans="1:22" x14ac:dyDescent="0.2">
      <c r="A107" s="95" t="str">
        <f>'Task PV @ PT'!A108</f>
        <v>Task Identifier</v>
      </c>
      <c r="B107" s="248" t="str">
        <f>'Task PV @ PT'!B108</f>
        <v>x</v>
      </c>
      <c r="C107" s="248" t="str">
        <f>'Task PV @ PT'!C108</f>
        <v>x</v>
      </c>
      <c r="D107" s="10" t="str">
        <f>'Task PV @ PT'!D108</f>
        <v>x</v>
      </c>
      <c r="E107" s="248" t="str">
        <f>'Task EV @ AT'!B108</f>
        <v>x</v>
      </c>
      <c r="F107" s="248" t="str">
        <f>'Task EV @ AT'!C108</f>
        <v>x</v>
      </c>
      <c r="G107" s="214" t="str">
        <f ca="1">'Task EV @ AT'!BM108</f>
        <v>x</v>
      </c>
      <c r="H107" s="24" t="str">
        <f t="shared" si="21"/>
        <v>x</v>
      </c>
      <c r="I107" s="24" t="str">
        <f t="shared" si="22"/>
        <v>x</v>
      </c>
      <c r="J107" s="24" t="str">
        <f t="shared" si="23"/>
        <v>x</v>
      </c>
      <c r="K107" s="24" t="str">
        <f t="shared" si="24"/>
        <v>x</v>
      </c>
      <c r="L107" s="9">
        <f t="shared" ca="1" si="25"/>
        <v>0</v>
      </c>
      <c r="M107" s="11">
        <f t="shared" si="29"/>
        <v>0</v>
      </c>
      <c r="N107" s="28" t="str">
        <f ca="1">'Task PV @ PT'!BO108</f>
        <v>x</v>
      </c>
      <c r="O107" s="28" t="str">
        <f ca="1">'Task PV @ PT'!BN108</f>
        <v>x</v>
      </c>
      <c r="P107" s="28">
        <f t="shared" ca="1" si="28"/>
        <v>0</v>
      </c>
      <c r="Q107" s="28">
        <f t="shared" ca="1" si="15"/>
        <v>0</v>
      </c>
      <c r="R107" s="28">
        <f t="shared" ca="1" si="16"/>
        <v>0</v>
      </c>
      <c r="S107" s="28">
        <f t="shared" ca="1" si="17"/>
        <v>0</v>
      </c>
      <c r="T107" s="28">
        <f t="shared" ca="1" si="18"/>
        <v>0</v>
      </c>
      <c r="U107" s="28">
        <f t="shared" ca="1" si="26"/>
        <v>0</v>
      </c>
      <c r="V107" s="28">
        <f t="shared" ca="1" si="27"/>
        <v>0</v>
      </c>
    </row>
    <row r="108" spans="1:22" x14ac:dyDescent="0.2">
      <c r="A108" s="95" t="str">
        <f>'Task PV @ PT'!A109</f>
        <v>Task Identifier</v>
      </c>
      <c r="B108" s="248" t="str">
        <f>'Task PV @ PT'!B109</f>
        <v>x</v>
      </c>
      <c r="C108" s="248" t="str">
        <f>'Task PV @ PT'!C109</f>
        <v>x</v>
      </c>
      <c r="D108" s="10" t="str">
        <f>'Task PV @ PT'!D109</f>
        <v>x</v>
      </c>
      <c r="E108" s="248" t="str">
        <f>'Task EV @ AT'!B109</f>
        <v>x</v>
      </c>
      <c r="F108" s="248" t="str">
        <f>'Task EV @ AT'!C109</f>
        <v>x</v>
      </c>
      <c r="G108" s="214" t="str">
        <f ca="1">'Task EV @ AT'!BM109</f>
        <v>x</v>
      </c>
      <c r="H108" s="24" t="str">
        <f t="shared" si="21"/>
        <v>x</v>
      </c>
      <c r="I108" s="24" t="str">
        <f t="shared" si="22"/>
        <v>x</v>
      </c>
      <c r="J108" s="24" t="str">
        <f t="shared" si="23"/>
        <v>x</v>
      </c>
      <c r="K108" s="24" t="str">
        <f t="shared" si="24"/>
        <v>x</v>
      </c>
      <c r="L108" s="9">
        <f t="shared" ca="1" si="25"/>
        <v>0</v>
      </c>
      <c r="M108" s="11">
        <f t="shared" si="29"/>
        <v>0</v>
      </c>
      <c r="N108" s="28" t="str">
        <f ca="1">'Task PV @ PT'!BO109</f>
        <v>x</v>
      </c>
      <c r="O108" s="28" t="str">
        <f ca="1">'Task PV @ PT'!BN109</f>
        <v>x</v>
      </c>
      <c r="P108" s="28">
        <f t="shared" ca="1" si="28"/>
        <v>0</v>
      </c>
      <c r="Q108" s="28">
        <f t="shared" ca="1" si="15"/>
        <v>0</v>
      </c>
      <c r="R108" s="28">
        <f t="shared" ca="1" si="16"/>
        <v>0</v>
      </c>
      <c r="S108" s="28">
        <f t="shared" ca="1" si="17"/>
        <v>0</v>
      </c>
      <c r="T108" s="28">
        <f t="shared" ca="1" si="18"/>
        <v>0</v>
      </c>
      <c r="U108" s="28">
        <f t="shared" ca="1" si="26"/>
        <v>0</v>
      </c>
      <c r="V108" s="28">
        <f t="shared" ca="1" si="27"/>
        <v>0</v>
      </c>
    </row>
    <row r="109" spans="1:22" x14ac:dyDescent="0.2">
      <c r="A109" s="95" t="str">
        <f>'Task PV @ PT'!A110</f>
        <v>Task Identifier</v>
      </c>
      <c r="B109" s="248" t="str">
        <f>'Task PV @ PT'!B110</f>
        <v>x</v>
      </c>
      <c r="C109" s="248" t="str">
        <f>'Task PV @ PT'!C110</f>
        <v>x</v>
      </c>
      <c r="D109" s="10" t="str">
        <f>'Task PV @ PT'!D110</f>
        <v>x</v>
      </c>
      <c r="E109" s="248" t="str">
        <f>'Task EV @ AT'!B110</f>
        <v>x</v>
      </c>
      <c r="F109" s="248" t="str">
        <f>'Task EV @ AT'!C110</f>
        <v>x</v>
      </c>
      <c r="G109" s="214" t="str">
        <f ca="1">'Task EV @ AT'!BM110</f>
        <v>x</v>
      </c>
      <c r="H109" s="24" t="str">
        <f t="shared" si="21"/>
        <v>x</v>
      </c>
      <c r="I109" s="24" t="str">
        <f t="shared" si="22"/>
        <v>x</v>
      </c>
      <c r="J109" s="24" t="str">
        <f t="shared" si="23"/>
        <v>x</v>
      </c>
      <c r="K109" s="24" t="str">
        <f t="shared" si="24"/>
        <v>x</v>
      </c>
      <c r="L109" s="9">
        <f t="shared" ca="1" si="25"/>
        <v>0</v>
      </c>
      <c r="M109" s="11">
        <f t="shared" si="29"/>
        <v>0</v>
      </c>
      <c r="N109" s="28" t="str">
        <f ca="1">'Task PV @ PT'!BO110</f>
        <v>x</v>
      </c>
      <c r="O109" s="28" t="str">
        <f ca="1">'Task PV @ PT'!BN110</f>
        <v>x</v>
      </c>
      <c r="P109" s="28">
        <f t="shared" ca="1" si="28"/>
        <v>0</v>
      </c>
      <c r="Q109" s="28">
        <f t="shared" ca="1" si="15"/>
        <v>0</v>
      </c>
      <c r="R109" s="28">
        <f t="shared" ca="1" si="16"/>
        <v>0</v>
      </c>
      <c r="S109" s="28">
        <f t="shared" ca="1" si="17"/>
        <v>0</v>
      </c>
      <c r="T109" s="28">
        <f t="shared" ca="1" si="18"/>
        <v>0</v>
      </c>
      <c r="U109" s="28">
        <f t="shared" ca="1" si="26"/>
        <v>0</v>
      </c>
      <c r="V109" s="28">
        <f t="shared" ca="1" si="27"/>
        <v>0</v>
      </c>
    </row>
    <row r="110" spans="1:22" x14ac:dyDescent="0.2">
      <c r="A110" s="95" t="str">
        <f>'Task PV @ PT'!A111</f>
        <v>Task Identifier</v>
      </c>
      <c r="B110" s="248" t="str">
        <f>'Task PV @ PT'!B111</f>
        <v>x</v>
      </c>
      <c r="C110" s="248" t="str">
        <f>'Task PV @ PT'!C111</f>
        <v>x</v>
      </c>
      <c r="D110" s="10" t="str">
        <f>'Task PV @ PT'!D111</f>
        <v>x</v>
      </c>
      <c r="E110" s="248" t="str">
        <f>'Task EV @ AT'!B111</f>
        <v>x</v>
      </c>
      <c r="F110" s="248" t="str">
        <f>'Task EV @ AT'!C111</f>
        <v>x</v>
      </c>
      <c r="G110" s="214" t="str">
        <f ca="1">'Task EV @ AT'!BM111</f>
        <v>x</v>
      </c>
      <c r="H110" s="24" t="str">
        <f t="shared" si="21"/>
        <v>x</v>
      </c>
      <c r="I110" s="24" t="str">
        <f t="shared" si="22"/>
        <v>x</v>
      </c>
      <c r="J110" s="24" t="str">
        <f t="shared" si="23"/>
        <v>x</v>
      </c>
      <c r="K110" s="24" t="str">
        <f t="shared" si="24"/>
        <v>x</v>
      </c>
      <c r="L110" s="9">
        <f t="shared" ca="1" si="25"/>
        <v>0</v>
      </c>
      <c r="M110" s="11">
        <f t="shared" si="29"/>
        <v>0</v>
      </c>
      <c r="N110" s="28" t="str">
        <f ca="1">'Task PV @ PT'!BO111</f>
        <v>x</v>
      </c>
      <c r="O110" s="28" t="str">
        <f ca="1">'Task PV @ PT'!BN111</f>
        <v>x</v>
      </c>
      <c r="P110" s="28">
        <f t="shared" ca="1" si="28"/>
        <v>0</v>
      </c>
      <c r="Q110" s="28">
        <f t="shared" ca="1" si="15"/>
        <v>0</v>
      </c>
      <c r="R110" s="28">
        <f t="shared" ca="1" si="16"/>
        <v>0</v>
      </c>
      <c r="S110" s="28">
        <f t="shared" ca="1" si="17"/>
        <v>0</v>
      </c>
      <c r="T110" s="28">
        <f t="shared" ca="1" si="18"/>
        <v>0</v>
      </c>
      <c r="U110" s="28">
        <f t="shared" ca="1" si="26"/>
        <v>0</v>
      </c>
      <c r="V110" s="28">
        <f t="shared" ca="1" si="27"/>
        <v>0</v>
      </c>
    </row>
    <row r="111" spans="1:22" x14ac:dyDescent="0.2">
      <c r="A111" s="95" t="str">
        <f>'Task PV @ PT'!A112</f>
        <v>Task Identifier</v>
      </c>
      <c r="B111" s="248" t="str">
        <f>'Task PV @ PT'!B112</f>
        <v>x</v>
      </c>
      <c r="C111" s="248" t="str">
        <f>'Task PV @ PT'!C112</f>
        <v>x</v>
      </c>
      <c r="D111" s="10" t="str">
        <f>'Task PV @ PT'!D112</f>
        <v>x</v>
      </c>
      <c r="E111" s="248" t="str">
        <f>'Task EV @ AT'!B112</f>
        <v>x</v>
      </c>
      <c r="F111" s="248" t="str">
        <f>'Task EV @ AT'!C112</f>
        <v>x</v>
      </c>
      <c r="G111" s="214" t="str">
        <f ca="1">'Task EV @ AT'!BM112</f>
        <v>x</v>
      </c>
      <c r="H111" s="24" t="str">
        <f t="shared" si="21"/>
        <v>x</v>
      </c>
      <c r="I111" s="24" t="str">
        <f t="shared" si="22"/>
        <v>x</v>
      </c>
      <c r="J111" s="24" t="str">
        <f t="shared" si="23"/>
        <v>x</v>
      </c>
      <c r="K111" s="24" t="str">
        <f t="shared" si="24"/>
        <v>x</v>
      </c>
      <c r="L111" s="9">
        <f t="shared" ca="1" si="25"/>
        <v>0</v>
      </c>
      <c r="M111" s="11">
        <f t="shared" si="29"/>
        <v>0</v>
      </c>
      <c r="N111" s="28" t="str">
        <f ca="1">'Task PV @ PT'!BO112</f>
        <v>x</v>
      </c>
      <c r="O111" s="28" t="str">
        <f ca="1">'Task PV @ PT'!BN112</f>
        <v>x</v>
      </c>
      <c r="P111" s="28">
        <f t="shared" ca="1" si="28"/>
        <v>0</v>
      </c>
      <c r="Q111" s="28">
        <f t="shared" ca="1" si="15"/>
        <v>0</v>
      </c>
      <c r="R111" s="28">
        <f t="shared" ca="1" si="16"/>
        <v>0</v>
      </c>
      <c r="S111" s="28">
        <f t="shared" ca="1" si="17"/>
        <v>0</v>
      </c>
      <c r="T111" s="28">
        <f t="shared" ca="1" si="18"/>
        <v>0</v>
      </c>
      <c r="U111" s="28">
        <f t="shared" ca="1" si="26"/>
        <v>0</v>
      </c>
      <c r="V111" s="28">
        <f t="shared" ca="1" si="27"/>
        <v>0</v>
      </c>
    </row>
    <row r="112" spans="1:22" x14ac:dyDescent="0.2">
      <c r="A112" s="95" t="str">
        <f>'Task PV @ PT'!A113</f>
        <v>Task Identifier</v>
      </c>
      <c r="B112" s="248" t="str">
        <f>'Task PV @ PT'!B113</f>
        <v>x</v>
      </c>
      <c r="C112" s="248" t="str">
        <f>'Task PV @ PT'!C113</f>
        <v>x</v>
      </c>
      <c r="D112" s="10" t="str">
        <f>'Task PV @ PT'!D113</f>
        <v>x</v>
      </c>
      <c r="E112" s="248" t="str">
        <f>'Task EV @ AT'!B113</f>
        <v>x</v>
      </c>
      <c r="F112" s="248" t="str">
        <f>'Task EV @ AT'!C113</f>
        <v>x</v>
      </c>
      <c r="G112" s="214" t="str">
        <f ca="1">'Task EV @ AT'!BM113</f>
        <v>x</v>
      </c>
      <c r="H112" s="24" t="str">
        <f t="shared" si="21"/>
        <v>x</v>
      </c>
      <c r="I112" s="24" t="str">
        <f t="shared" si="22"/>
        <v>x</v>
      </c>
      <c r="J112" s="24" t="str">
        <f t="shared" si="23"/>
        <v>x</v>
      </c>
      <c r="K112" s="24" t="str">
        <f t="shared" si="24"/>
        <v>x</v>
      </c>
      <c r="L112" s="9">
        <f t="shared" ca="1" si="25"/>
        <v>0</v>
      </c>
      <c r="M112" s="11">
        <f t="shared" si="29"/>
        <v>0</v>
      </c>
      <c r="N112" s="28" t="str">
        <f ca="1">'Task PV @ PT'!BO113</f>
        <v>x</v>
      </c>
      <c r="O112" s="28" t="str">
        <f ca="1">'Task PV @ PT'!BN113</f>
        <v>x</v>
      </c>
      <c r="P112" s="28">
        <f t="shared" ca="1" si="28"/>
        <v>0</v>
      </c>
      <c r="Q112" s="28">
        <f t="shared" ca="1" si="15"/>
        <v>0</v>
      </c>
      <c r="R112" s="28">
        <f t="shared" ca="1" si="16"/>
        <v>0</v>
      </c>
      <c r="S112" s="28">
        <f t="shared" ca="1" si="17"/>
        <v>0</v>
      </c>
      <c r="T112" s="28">
        <f t="shared" ca="1" si="18"/>
        <v>0</v>
      </c>
      <c r="U112" s="28">
        <f t="shared" ca="1" si="26"/>
        <v>0</v>
      </c>
      <c r="V112" s="28">
        <f t="shared" ca="1" si="27"/>
        <v>0</v>
      </c>
    </row>
    <row r="113" spans="1:22" x14ac:dyDescent="0.2">
      <c r="A113" s="95" t="str">
        <f>'Task PV @ PT'!A114</f>
        <v>Task Identifier</v>
      </c>
      <c r="B113" s="248" t="str">
        <f>'Task PV @ PT'!B114</f>
        <v>x</v>
      </c>
      <c r="C113" s="248" t="str">
        <f>'Task PV @ PT'!C114</f>
        <v>x</v>
      </c>
      <c r="D113" s="10" t="str">
        <f>'Task PV @ PT'!D114</f>
        <v>x</v>
      </c>
      <c r="E113" s="248" t="str">
        <f>'Task EV @ AT'!B114</f>
        <v>x</v>
      </c>
      <c r="F113" s="248" t="str">
        <f>'Task EV @ AT'!C114</f>
        <v>x</v>
      </c>
      <c r="G113" s="214" t="str">
        <f ca="1">'Task EV @ AT'!BM114</f>
        <v>x</v>
      </c>
      <c r="H113" s="24" t="str">
        <f t="shared" si="21"/>
        <v>x</v>
      </c>
      <c r="I113" s="24" t="str">
        <f t="shared" si="22"/>
        <v>x</v>
      </c>
      <c r="J113" s="24" t="str">
        <f t="shared" si="23"/>
        <v>x</v>
      </c>
      <c r="K113" s="24" t="str">
        <f t="shared" si="24"/>
        <v>x</v>
      </c>
      <c r="L113" s="9">
        <f t="shared" ca="1" si="25"/>
        <v>0</v>
      </c>
      <c r="M113" s="11">
        <f t="shared" si="29"/>
        <v>0</v>
      </c>
      <c r="N113" s="28" t="str">
        <f ca="1">'Task PV @ PT'!BO114</f>
        <v>x</v>
      </c>
      <c r="O113" s="28" t="str">
        <f ca="1">'Task PV @ PT'!BN114</f>
        <v>x</v>
      </c>
      <c r="P113" s="28">
        <f t="shared" ca="1" si="28"/>
        <v>0</v>
      </c>
      <c r="Q113" s="28">
        <f t="shared" ca="1" si="15"/>
        <v>0</v>
      </c>
      <c r="R113" s="28">
        <f t="shared" ca="1" si="16"/>
        <v>0</v>
      </c>
      <c r="S113" s="28">
        <f t="shared" ca="1" si="17"/>
        <v>0</v>
      </c>
      <c r="T113" s="28">
        <f t="shared" ca="1" si="18"/>
        <v>0</v>
      </c>
      <c r="U113" s="28">
        <f t="shared" ca="1" si="26"/>
        <v>0</v>
      </c>
      <c r="V113" s="28">
        <f t="shared" ca="1" si="27"/>
        <v>0</v>
      </c>
    </row>
    <row r="114" spans="1:22" x14ac:dyDescent="0.2">
      <c r="A114" s="95" t="str">
        <f>'Task PV @ PT'!A115</f>
        <v>Task Identifier</v>
      </c>
      <c r="B114" s="248" t="str">
        <f>'Task PV @ PT'!B115</f>
        <v>x</v>
      </c>
      <c r="C114" s="248" t="str">
        <f>'Task PV @ PT'!C115</f>
        <v>x</v>
      </c>
      <c r="D114" s="10" t="str">
        <f>'Task PV @ PT'!D115</f>
        <v>x</v>
      </c>
      <c r="E114" s="248" t="str">
        <f>'Task EV @ AT'!B115</f>
        <v>x</v>
      </c>
      <c r="F114" s="248" t="str">
        <f>'Task EV @ AT'!C115</f>
        <v>x</v>
      </c>
      <c r="G114" s="214" t="str">
        <f ca="1">'Task EV @ AT'!BM115</f>
        <v>x</v>
      </c>
      <c r="H114" s="24" t="str">
        <f t="shared" si="21"/>
        <v>x</v>
      </c>
      <c r="I114" s="24" t="str">
        <f t="shared" si="22"/>
        <v>x</v>
      </c>
      <c r="J114" s="24" t="str">
        <f t="shared" si="23"/>
        <v>x</v>
      </c>
      <c r="K114" s="24" t="str">
        <f t="shared" si="24"/>
        <v>x</v>
      </c>
      <c r="L114" s="9">
        <f t="shared" ca="1" si="25"/>
        <v>0</v>
      </c>
      <c r="M114" s="11">
        <f t="shared" si="29"/>
        <v>0</v>
      </c>
      <c r="N114" s="28" t="str">
        <f ca="1">'Task PV @ PT'!BO115</f>
        <v>x</v>
      </c>
      <c r="O114" s="28" t="str">
        <f ca="1">'Task PV @ PT'!BN115</f>
        <v>x</v>
      </c>
      <c r="P114" s="28">
        <f t="shared" ca="1" si="28"/>
        <v>0</v>
      </c>
      <c r="Q114" s="28">
        <f t="shared" ca="1" si="15"/>
        <v>0</v>
      </c>
      <c r="R114" s="28">
        <f t="shared" ca="1" si="16"/>
        <v>0</v>
      </c>
      <c r="S114" s="28">
        <f t="shared" ca="1" si="17"/>
        <v>0</v>
      </c>
      <c r="T114" s="28">
        <f t="shared" ca="1" si="18"/>
        <v>0</v>
      </c>
      <c r="U114" s="28">
        <f t="shared" ca="1" si="26"/>
        <v>0</v>
      </c>
      <c r="V114" s="28">
        <f t="shared" ca="1" si="27"/>
        <v>0</v>
      </c>
    </row>
    <row r="115" spans="1:22" x14ac:dyDescent="0.2">
      <c r="A115" s="95" t="str">
        <f>'Task PV @ PT'!A116</f>
        <v>Task Identifier</v>
      </c>
      <c r="B115" s="248" t="str">
        <f>'Task PV @ PT'!B116</f>
        <v>x</v>
      </c>
      <c r="C115" s="248" t="str">
        <f>'Task PV @ PT'!C116</f>
        <v>x</v>
      </c>
      <c r="D115" s="10" t="str">
        <f>'Task PV @ PT'!D116</f>
        <v>x</v>
      </c>
      <c r="E115" s="248" t="str">
        <f>'Task EV @ AT'!B116</f>
        <v>x</v>
      </c>
      <c r="F115" s="248" t="str">
        <f>'Task EV @ AT'!C116</f>
        <v>x</v>
      </c>
      <c r="G115" s="214" t="str">
        <f ca="1">'Task EV @ AT'!BM116</f>
        <v>x</v>
      </c>
      <c r="H115" s="24" t="str">
        <f t="shared" si="21"/>
        <v>x</v>
      </c>
      <c r="I115" s="24" t="str">
        <f t="shared" si="22"/>
        <v>x</v>
      </c>
      <c r="J115" s="24" t="str">
        <f t="shared" si="23"/>
        <v>x</v>
      </c>
      <c r="K115" s="24" t="str">
        <f t="shared" si="24"/>
        <v>x</v>
      </c>
      <c r="L115" s="9">
        <f t="shared" ca="1" si="25"/>
        <v>0</v>
      </c>
      <c r="M115" s="11">
        <f t="shared" si="29"/>
        <v>0</v>
      </c>
      <c r="N115" s="28" t="str">
        <f ca="1">'Task PV @ PT'!BO116</f>
        <v>x</v>
      </c>
      <c r="O115" s="28" t="str">
        <f ca="1">'Task PV @ PT'!BN116</f>
        <v>x</v>
      </c>
      <c r="P115" s="28">
        <f t="shared" ca="1" si="28"/>
        <v>0</v>
      </c>
      <c r="Q115" s="28">
        <f t="shared" ca="1" si="15"/>
        <v>0</v>
      </c>
      <c r="R115" s="28">
        <f t="shared" ca="1" si="16"/>
        <v>0</v>
      </c>
      <c r="S115" s="28">
        <f t="shared" ca="1" si="17"/>
        <v>0</v>
      </c>
      <c r="T115" s="28">
        <f t="shared" ca="1" si="18"/>
        <v>0</v>
      </c>
      <c r="U115" s="28">
        <f t="shared" ca="1" si="26"/>
        <v>0</v>
      </c>
      <c r="V115" s="28">
        <f t="shared" ca="1" si="27"/>
        <v>0</v>
      </c>
    </row>
    <row r="116" spans="1:22" x14ac:dyDescent="0.2">
      <c r="A116" s="95" t="str">
        <f>'Task PV @ PT'!A117</f>
        <v>Task Identifier</v>
      </c>
      <c r="B116" s="248" t="str">
        <f>'Task PV @ PT'!B117</f>
        <v>x</v>
      </c>
      <c r="C116" s="248" t="str">
        <f>'Task PV @ PT'!C117</f>
        <v>x</v>
      </c>
      <c r="D116" s="10" t="str">
        <f>'Task PV @ PT'!D117</f>
        <v>x</v>
      </c>
      <c r="E116" s="248" t="str">
        <f>'Task EV @ AT'!B117</f>
        <v>x</v>
      </c>
      <c r="F116" s="248" t="str">
        <f>'Task EV @ AT'!C117</f>
        <v>x</v>
      </c>
      <c r="G116" s="214" t="str">
        <f ca="1">'Task EV @ AT'!BM117</f>
        <v>x</v>
      </c>
      <c r="H116" s="24" t="str">
        <f t="shared" si="21"/>
        <v>x</v>
      </c>
      <c r="I116" s="24" t="str">
        <f t="shared" si="22"/>
        <v>x</v>
      </c>
      <c r="J116" s="24" t="str">
        <f t="shared" si="23"/>
        <v>x</v>
      </c>
      <c r="K116" s="24" t="str">
        <f t="shared" si="24"/>
        <v>x</v>
      </c>
      <c r="L116" s="9">
        <f t="shared" ca="1" si="25"/>
        <v>0</v>
      </c>
      <c r="M116" s="11">
        <f t="shared" si="29"/>
        <v>0</v>
      </c>
      <c r="N116" s="28" t="str">
        <f ca="1">'Task PV @ PT'!BO117</f>
        <v>x</v>
      </c>
      <c r="O116" s="28" t="str">
        <f ca="1">'Task PV @ PT'!BN117</f>
        <v>x</v>
      </c>
      <c r="P116" s="28">
        <f t="shared" ca="1" si="28"/>
        <v>0</v>
      </c>
      <c r="Q116" s="28">
        <f t="shared" ca="1" si="15"/>
        <v>0</v>
      </c>
      <c r="R116" s="28">
        <f t="shared" ca="1" si="16"/>
        <v>0</v>
      </c>
      <c r="S116" s="28">
        <f t="shared" ca="1" si="17"/>
        <v>0</v>
      </c>
      <c r="T116" s="28">
        <f t="shared" ca="1" si="18"/>
        <v>0</v>
      </c>
      <c r="U116" s="28">
        <f t="shared" ca="1" si="26"/>
        <v>0</v>
      </c>
      <c r="V116" s="28">
        <f t="shared" ca="1" si="27"/>
        <v>0</v>
      </c>
    </row>
    <row r="117" spans="1:22" x14ac:dyDescent="0.2">
      <c r="A117" s="95" t="str">
        <f>'Task PV @ PT'!A118</f>
        <v>Task Identifier</v>
      </c>
      <c r="B117" s="248" t="str">
        <f>'Task PV @ PT'!B118</f>
        <v>x</v>
      </c>
      <c r="C117" s="248" t="str">
        <f>'Task PV @ PT'!C118</f>
        <v>x</v>
      </c>
      <c r="D117" s="10" t="str">
        <f>'Task PV @ PT'!D118</f>
        <v>x</v>
      </c>
      <c r="E117" s="248" t="str">
        <f>'Task EV @ AT'!B118</f>
        <v>x</v>
      </c>
      <c r="F117" s="248" t="str">
        <f>'Task EV @ AT'!C118</f>
        <v>x</v>
      </c>
      <c r="G117" s="214" t="str">
        <f ca="1">'Task EV @ AT'!BM118</f>
        <v>x</v>
      </c>
      <c r="H117" s="24" t="str">
        <f t="shared" si="21"/>
        <v>x</v>
      </c>
      <c r="I117" s="24" t="str">
        <f t="shared" si="22"/>
        <v>x</v>
      </c>
      <c r="J117" s="24" t="str">
        <f t="shared" si="23"/>
        <v>x</v>
      </c>
      <c r="K117" s="24" t="str">
        <f t="shared" si="24"/>
        <v>x</v>
      </c>
      <c r="L117" s="9">
        <f t="shared" ca="1" si="25"/>
        <v>0</v>
      </c>
      <c r="M117" s="11">
        <f t="shared" si="29"/>
        <v>0</v>
      </c>
      <c r="N117" s="28" t="str">
        <f ca="1">'Task PV @ PT'!BO118</f>
        <v>x</v>
      </c>
      <c r="O117" s="28" t="str">
        <f ca="1">'Task PV @ PT'!BN118</f>
        <v>x</v>
      </c>
      <c r="P117" s="28">
        <f t="shared" ca="1" si="28"/>
        <v>0</v>
      </c>
      <c r="Q117" s="28">
        <f t="shared" ref="Q117:Q180" ca="1" si="30" xml:space="preserve"> IF(AND(M117 = "C",OR(L117 = "S", L117 = 0)), $D117 - $P117, 0)</f>
        <v>0</v>
      </c>
      <c r="R117" s="28">
        <f t="shared" ref="R117:R180" ca="1" si="31" xml:space="preserve"> IF(AND(L117 = "C",OR(M117 = "S", M117 = 0)), $D117 - $G117, 0)</f>
        <v>0</v>
      </c>
      <c r="S117" s="28">
        <f t="shared" ref="S117:S180" ca="1" si="32">IF(AND(M117 = "S",L117 = "S",G117&gt;P117), $G117 - $P117, 0)</f>
        <v>0</v>
      </c>
      <c r="T117" s="28">
        <f t="shared" ref="T117:T180" ca="1" si="33">IF(AND(L117 = "S",M117 = "S",P117&gt;G117), $P117 - $G117, 0)</f>
        <v>0</v>
      </c>
      <c r="U117" s="28">
        <f t="shared" ca="1" si="26"/>
        <v>0</v>
      </c>
      <c r="V117" s="28">
        <f t="shared" ca="1" si="27"/>
        <v>0</v>
      </c>
    </row>
    <row r="118" spans="1:22" x14ac:dyDescent="0.2">
      <c r="A118" s="95" t="str">
        <f>'Task PV @ PT'!A119</f>
        <v>Task Identifier</v>
      </c>
      <c r="B118" s="248" t="str">
        <f>'Task PV @ PT'!B119</f>
        <v>x</v>
      </c>
      <c r="C118" s="248" t="str">
        <f>'Task PV @ PT'!C119</f>
        <v>x</v>
      </c>
      <c r="D118" s="10" t="str">
        <f>'Task PV @ PT'!D119</f>
        <v>x</v>
      </c>
      <c r="E118" s="248" t="str">
        <f>'Task EV @ AT'!B119</f>
        <v>x</v>
      </c>
      <c r="F118" s="248" t="str">
        <f>'Task EV @ AT'!C119</f>
        <v>x</v>
      </c>
      <c r="G118" s="214" t="str">
        <f ca="1">'Task EV @ AT'!BM119</f>
        <v>x</v>
      </c>
      <c r="H118" s="24" t="str">
        <f t="shared" si="21"/>
        <v>x</v>
      </c>
      <c r="I118" s="24" t="str">
        <f t="shared" si="22"/>
        <v>x</v>
      </c>
      <c r="J118" s="24" t="str">
        <f t="shared" si="23"/>
        <v>x</v>
      </c>
      <c r="K118" s="24" t="str">
        <f t="shared" si="24"/>
        <v>x</v>
      </c>
      <c r="L118" s="9">
        <f t="shared" ca="1" si="25"/>
        <v>0</v>
      </c>
      <c r="M118" s="11">
        <f t="shared" si="29"/>
        <v>0</v>
      </c>
      <c r="N118" s="28" t="str">
        <f ca="1">'Task PV @ PT'!BO119</f>
        <v>x</v>
      </c>
      <c r="O118" s="28" t="str">
        <f ca="1">'Task PV @ PT'!BN119</f>
        <v>x</v>
      </c>
      <c r="P118" s="28">
        <f t="shared" ref="P118:P149" ca="1" si="34">IF($L118 = "S",O118 + (N118 - O118) * ($W$4 - INT($W$4)),0)</f>
        <v>0</v>
      </c>
      <c r="Q118" s="28">
        <f t="shared" ca="1" si="30"/>
        <v>0</v>
      </c>
      <c r="R118" s="28">
        <f t="shared" ca="1" si="31"/>
        <v>0</v>
      </c>
      <c r="S118" s="28">
        <f t="shared" ca="1" si="32"/>
        <v>0</v>
      </c>
      <c r="T118" s="28">
        <f t="shared" ca="1" si="33"/>
        <v>0</v>
      </c>
      <c r="U118" s="28">
        <f t="shared" ca="1" si="26"/>
        <v>0</v>
      </c>
      <c r="V118" s="28">
        <f t="shared" ca="1" si="27"/>
        <v>0</v>
      </c>
    </row>
    <row r="119" spans="1:22" x14ac:dyDescent="0.2">
      <c r="A119" s="95" t="str">
        <f>'Task PV @ PT'!A120</f>
        <v>Task Identifier</v>
      </c>
      <c r="B119" s="248" t="str">
        <f>'Task PV @ PT'!B120</f>
        <v>x</v>
      </c>
      <c r="C119" s="248" t="str">
        <f>'Task PV @ PT'!C120</f>
        <v>x</v>
      </c>
      <c r="D119" s="10" t="str">
        <f>'Task PV @ PT'!D120</f>
        <v>x</v>
      </c>
      <c r="E119" s="248" t="str">
        <f>'Task EV @ AT'!B120</f>
        <v>x</v>
      </c>
      <c r="F119" s="248" t="str">
        <f>'Task EV @ AT'!C120</f>
        <v>x</v>
      </c>
      <c r="G119" s="214" t="str">
        <f ca="1">'Task EV @ AT'!BM120</f>
        <v>x</v>
      </c>
      <c r="H119" s="24" t="str">
        <f t="shared" si="21"/>
        <v>x</v>
      </c>
      <c r="I119" s="24" t="str">
        <f t="shared" si="22"/>
        <v>x</v>
      </c>
      <c r="J119" s="24" t="str">
        <f t="shared" si="23"/>
        <v>x</v>
      </c>
      <c r="K119" s="24" t="str">
        <f t="shared" si="24"/>
        <v>x</v>
      </c>
      <c r="L119" s="9">
        <f t="shared" ca="1" si="25"/>
        <v>0</v>
      </c>
      <c r="M119" s="11">
        <f t="shared" si="29"/>
        <v>0</v>
      </c>
      <c r="N119" s="28" t="str">
        <f ca="1">'Task PV @ PT'!BO120</f>
        <v>x</v>
      </c>
      <c r="O119" s="28" t="str">
        <f ca="1">'Task PV @ PT'!BN120</f>
        <v>x</v>
      </c>
      <c r="P119" s="28">
        <f t="shared" ca="1" si="34"/>
        <v>0</v>
      </c>
      <c r="Q119" s="28">
        <f t="shared" ca="1" si="30"/>
        <v>0</v>
      </c>
      <c r="R119" s="28">
        <f t="shared" ca="1" si="31"/>
        <v>0</v>
      </c>
      <c r="S119" s="28">
        <f t="shared" ca="1" si="32"/>
        <v>0</v>
      </c>
      <c r="T119" s="28">
        <f t="shared" ca="1" si="33"/>
        <v>0</v>
      </c>
      <c r="U119" s="28">
        <f t="shared" ca="1" si="26"/>
        <v>0</v>
      </c>
      <c r="V119" s="28">
        <f t="shared" ca="1" si="27"/>
        <v>0</v>
      </c>
    </row>
    <row r="120" spans="1:22" x14ac:dyDescent="0.2">
      <c r="A120" s="95" t="str">
        <f>'Task PV @ PT'!A121</f>
        <v>Task Identifier</v>
      </c>
      <c r="B120" s="248" t="str">
        <f>'Task PV @ PT'!B121</f>
        <v>x</v>
      </c>
      <c r="C120" s="248" t="str">
        <f>'Task PV @ PT'!C121</f>
        <v>x</v>
      </c>
      <c r="D120" s="10" t="str">
        <f>'Task PV @ PT'!D121</f>
        <v>x</v>
      </c>
      <c r="E120" s="248" t="str">
        <f>'Task EV @ AT'!B121</f>
        <v>x</v>
      </c>
      <c r="F120" s="248" t="str">
        <f>'Task EV @ AT'!C121</f>
        <v>x</v>
      </c>
      <c r="G120" s="214" t="str">
        <f ca="1">'Task EV @ AT'!BM121</f>
        <v>x</v>
      </c>
      <c r="H120" s="24" t="str">
        <f t="shared" si="21"/>
        <v>x</v>
      </c>
      <c r="I120" s="24" t="str">
        <f t="shared" si="22"/>
        <v>x</v>
      </c>
      <c r="J120" s="24" t="str">
        <f t="shared" si="23"/>
        <v>x</v>
      </c>
      <c r="K120" s="24" t="str">
        <f t="shared" si="24"/>
        <v>x</v>
      </c>
      <c r="L120" s="9">
        <f t="shared" ca="1" si="25"/>
        <v>0</v>
      </c>
      <c r="M120" s="11">
        <f t="shared" si="29"/>
        <v>0</v>
      </c>
      <c r="N120" s="28" t="str">
        <f ca="1">'Task PV @ PT'!BO121</f>
        <v>x</v>
      </c>
      <c r="O120" s="28" t="str">
        <f ca="1">'Task PV @ PT'!BN121</f>
        <v>x</v>
      </c>
      <c r="P120" s="28">
        <f t="shared" ca="1" si="34"/>
        <v>0</v>
      </c>
      <c r="Q120" s="28">
        <f t="shared" ca="1" si="30"/>
        <v>0</v>
      </c>
      <c r="R120" s="28">
        <f t="shared" ca="1" si="31"/>
        <v>0</v>
      </c>
      <c r="S120" s="28">
        <f t="shared" ca="1" si="32"/>
        <v>0</v>
      </c>
      <c r="T120" s="28">
        <f t="shared" ca="1" si="33"/>
        <v>0</v>
      </c>
      <c r="U120" s="28">
        <f t="shared" ca="1" si="26"/>
        <v>0</v>
      </c>
      <c r="V120" s="28">
        <f t="shared" ca="1" si="27"/>
        <v>0</v>
      </c>
    </row>
    <row r="121" spans="1:22" x14ac:dyDescent="0.2">
      <c r="A121" s="95" t="str">
        <f>'Task PV @ PT'!A122</f>
        <v>Task Identifier</v>
      </c>
      <c r="B121" s="248" t="str">
        <f>'Task PV @ PT'!B122</f>
        <v>x</v>
      </c>
      <c r="C121" s="248" t="str">
        <f>'Task PV @ PT'!C122</f>
        <v>x</v>
      </c>
      <c r="D121" s="10" t="str">
        <f>'Task PV @ PT'!D122</f>
        <v>x</v>
      </c>
      <c r="E121" s="248" t="str">
        <f>'Task EV @ AT'!B122</f>
        <v>x</v>
      </c>
      <c r="F121" s="248" t="str">
        <f>'Task EV @ AT'!C122</f>
        <v>x</v>
      </c>
      <c r="G121" s="214" t="str">
        <f ca="1">'Task EV @ AT'!BM122</f>
        <v>x</v>
      </c>
      <c r="H121" s="24" t="str">
        <f t="shared" si="21"/>
        <v>x</v>
      </c>
      <c r="I121" s="24" t="str">
        <f t="shared" si="22"/>
        <v>x</v>
      </c>
      <c r="J121" s="24" t="str">
        <f t="shared" si="23"/>
        <v>x</v>
      </c>
      <c r="K121" s="24" t="str">
        <f t="shared" si="24"/>
        <v>x</v>
      </c>
      <c r="L121" s="9">
        <f t="shared" ca="1" si="25"/>
        <v>0</v>
      </c>
      <c r="M121" s="11">
        <f t="shared" si="29"/>
        <v>0</v>
      </c>
      <c r="N121" s="28" t="str">
        <f ca="1">'Task PV @ PT'!BO122</f>
        <v>x</v>
      </c>
      <c r="O121" s="28" t="str">
        <f ca="1">'Task PV @ PT'!BN122</f>
        <v>x</v>
      </c>
      <c r="P121" s="28">
        <f t="shared" ca="1" si="34"/>
        <v>0</v>
      </c>
      <c r="Q121" s="28">
        <f t="shared" ca="1" si="30"/>
        <v>0</v>
      </c>
      <c r="R121" s="28">
        <f t="shared" ca="1" si="31"/>
        <v>0</v>
      </c>
      <c r="S121" s="28">
        <f t="shared" ca="1" si="32"/>
        <v>0</v>
      </c>
      <c r="T121" s="28">
        <f t="shared" ca="1" si="33"/>
        <v>0</v>
      </c>
      <c r="U121" s="28">
        <f t="shared" ca="1" si="26"/>
        <v>0</v>
      </c>
      <c r="V121" s="28">
        <f t="shared" ca="1" si="27"/>
        <v>0</v>
      </c>
    </row>
    <row r="122" spans="1:22" x14ac:dyDescent="0.2">
      <c r="A122" s="95" t="str">
        <f>'Task PV @ PT'!A123</f>
        <v>Task Identifier</v>
      </c>
      <c r="B122" s="248" t="str">
        <f>'Task PV @ PT'!B123</f>
        <v>x</v>
      </c>
      <c r="C122" s="248" t="str">
        <f>'Task PV @ PT'!C123</f>
        <v>x</v>
      </c>
      <c r="D122" s="10" t="str">
        <f>'Task PV @ PT'!D123</f>
        <v>x</v>
      </c>
      <c r="E122" s="248" t="str">
        <f>'Task EV @ AT'!B123</f>
        <v>x</v>
      </c>
      <c r="F122" s="248" t="str">
        <f>'Task EV @ AT'!C123</f>
        <v>x</v>
      </c>
      <c r="G122" s="214" t="str">
        <f ca="1">'Task EV @ AT'!BM123</f>
        <v>x</v>
      </c>
      <c r="H122" s="24" t="str">
        <f t="shared" si="21"/>
        <v>x</v>
      </c>
      <c r="I122" s="24" t="str">
        <f t="shared" si="22"/>
        <v>x</v>
      </c>
      <c r="J122" s="24" t="str">
        <f t="shared" si="23"/>
        <v>x</v>
      </c>
      <c r="K122" s="24" t="str">
        <f t="shared" si="24"/>
        <v>x</v>
      </c>
      <c r="L122" s="9">
        <f t="shared" ca="1" si="25"/>
        <v>0</v>
      </c>
      <c r="M122" s="11">
        <f t="shared" si="29"/>
        <v>0</v>
      </c>
      <c r="N122" s="28" t="str">
        <f ca="1">'Task PV @ PT'!BO123</f>
        <v>x</v>
      </c>
      <c r="O122" s="28" t="str">
        <f ca="1">'Task PV @ PT'!BN123</f>
        <v>x</v>
      </c>
      <c r="P122" s="28">
        <f t="shared" ca="1" si="34"/>
        <v>0</v>
      </c>
      <c r="Q122" s="28">
        <f t="shared" ca="1" si="30"/>
        <v>0</v>
      </c>
      <c r="R122" s="28">
        <f t="shared" ca="1" si="31"/>
        <v>0</v>
      </c>
      <c r="S122" s="28">
        <f t="shared" ca="1" si="32"/>
        <v>0</v>
      </c>
      <c r="T122" s="28">
        <f t="shared" ca="1" si="33"/>
        <v>0</v>
      </c>
      <c r="U122" s="28">
        <f t="shared" ca="1" si="26"/>
        <v>0</v>
      </c>
      <c r="V122" s="28">
        <f t="shared" ca="1" si="27"/>
        <v>0</v>
      </c>
    </row>
    <row r="123" spans="1:22" x14ac:dyDescent="0.2">
      <c r="A123" s="95" t="str">
        <f>'Task PV @ PT'!A124</f>
        <v>Task Identifier</v>
      </c>
      <c r="B123" s="248" t="str">
        <f>'Task PV @ PT'!B124</f>
        <v>x</v>
      </c>
      <c r="C123" s="248" t="str">
        <f>'Task PV @ PT'!C124</f>
        <v>x</v>
      </c>
      <c r="D123" s="10" t="str">
        <f>'Task PV @ PT'!D124</f>
        <v>x</v>
      </c>
      <c r="E123" s="248" t="str">
        <f>'Task EV @ AT'!B124</f>
        <v>x</v>
      </c>
      <c r="F123" s="248" t="str">
        <f>'Task EV @ AT'!C124</f>
        <v>x</v>
      </c>
      <c r="G123" s="214" t="str">
        <f ca="1">'Task EV @ AT'!BM124</f>
        <v>x</v>
      </c>
      <c r="H123" s="24" t="str">
        <f t="shared" si="21"/>
        <v>x</v>
      </c>
      <c r="I123" s="24" t="str">
        <f t="shared" si="22"/>
        <v>x</v>
      </c>
      <c r="J123" s="24" t="str">
        <f t="shared" si="23"/>
        <v>x</v>
      </c>
      <c r="K123" s="24" t="str">
        <f t="shared" si="24"/>
        <v>x</v>
      </c>
      <c r="L123" s="9">
        <f t="shared" ca="1" si="25"/>
        <v>0</v>
      </c>
      <c r="M123" s="11">
        <f t="shared" si="29"/>
        <v>0</v>
      </c>
      <c r="N123" s="28" t="str">
        <f ca="1">'Task PV @ PT'!BO124</f>
        <v>x</v>
      </c>
      <c r="O123" s="28" t="str">
        <f ca="1">'Task PV @ PT'!BN124</f>
        <v>x</v>
      </c>
      <c r="P123" s="28">
        <f t="shared" ca="1" si="34"/>
        <v>0</v>
      </c>
      <c r="Q123" s="28">
        <f t="shared" ca="1" si="30"/>
        <v>0</v>
      </c>
      <c r="R123" s="28">
        <f t="shared" ca="1" si="31"/>
        <v>0</v>
      </c>
      <c r="S123" s="28">
        <f t="shared" ca="1" si="32"/>
        <v>0</v>
      </c>
      <c r="T123" s="28">
        <f t="shared" ca="1" si="33"/>
        <v>0</v>
      </c>
      <c r="U123" s="28">
        <f t="shared" ca="1" si="26"/>
        <v>0</v>
      </c>
      <c r="V123" s="28">
        <f t="shared" ca="1" si="27"/>
        <v>0</v>
      </c>
    </row>
    <row r="124" spans="1:22" x14ac:dyDescent="0.2">
      <c r="A124" s="95" t="str">
        <f>'Task PV @ PT'!A125</f>
        <v>Task Identifier</v>
      </c>
      <c r="B124" s="248" t="str">
        <f>'Task PV @ PT'!B125</f>
        <v>x</v>
      </c>
      <c r="C124" s="248" t="str">
        <f>'Task PV @ PT'!C125</f>
        <v>x</v>
      </c>
      <c r="D124" s="10" t="str">
        <f>'Task PV @ PT'!D125</f>
        <v>x</v>
      </c>
      <c r="E124" s="248" t="str">
        <f>'Task EV @ AT'!B125</f>
        <v>x</v>
      </c>
      <c r="F124" s="248" t="str">
        <f>'Task EV @ AT'!C125</f>
        <v>x</v>
      </c>
      <c r="G124" s="214" t="str">
        <f ca="1">'Task EV @ AT'!BM125</f>
        <v>x</v>
      </c>
      <c r="H124" s="24" t="str">
        <f t="shared" si="21"/>
        <v>x</v>
      </c>
      <c r="I124" s="24" t="str">
        <f t="shared" si="22"/>
        <v>x</v>
      </c>
      <c r="J124" s="24" t="str">
        <f t="shared" si="23"/>
        <v>x</v>
      </c>
      <c r="K124" s="24" t="str">
        <f t="shared" si="24"/>
        <v>x</v>
      </c>
      <c r="L124" s="9">
        <f t="shared" ca="1" si="25"/>
        <v>0</v>
      </c>
      <c r="M124" s="11">
        <f t="shared" si="29"/>
        <v>0</v>
      </c>
      <c r="N124" s="28" t="str">
        <f ca="1">'Task PV @ PT'!BO125</f>
        <v>x</v>
      </c>
      <c r="O124" s="28" t="str">
        <f ca="1">'Task PV @ PT'!BN125</f>
        <v>x</v>
      </c>
      <c r="P124" s="28">
        <f t="shared" ca="1" si="34"/>
        <v>0</v>
      </c>
      <c r="Q124" s="28">
        <f t="shared" ca="1" si="30"/>
        <v>0</v>
      </c>
      <c r="R124" s="28">
        <f t="shared" ca="1" si="31"/>
        <v>0</v>
      </c>
      <c r="S124" s="28">
        <f t="shared" ca="1" si="32"/>
        <v>0</v>
      </c>
      <c r="T124" s="28">
        <f t="shared" ca="1" si="33"/>
        <v>0</v>
      </c>
      <c r="U124" s="28">
        <f t="shared" ca="1" si="26"/>
        <v>0</v>
      </c>
      <c r="V124" s="28">
        <f t="shared" ca="1" si="27"/>
        <v>0</v>
      </c>
    </row>
    <row r="125" spans="1:22" x14ac:dyDescent="0.2">
      <c r="A125" s="95" t="str">
        <f>'Task PV @ PT'!A126</f>
        <v>Task Identifier</v>
      </c>
      <c r="B125" s="248" t="str">
        <f>'Task PV @ PT'!B126</f>
        <v>x</v>
      </c>
      <c r="C125" s="248" t="str">
        <f>'Task PV @ PT'!C126</f>
        <v>x</v>
      </c>
      <c r="D125" s="10" t="str">
        <f>'Task PV @ PT'!D126</f>
        <v>x</v>
      </c>
      <c r="E125" s="248" t="str">
        <f>'Task EV @ AT'!B126</f>
        <v>x</v>
      </c>
      <c r="F125" s="248" t="str">
        <f>'Task EV @ AT'!C126</f>
        <v>x</v>
      </c>
      <c r="G125" s="214" t="str">
        <f ca="1">'Task EV @ AT'!BM126</f>
        <v>x</v>
      </c>
      <c r="H125" s="24" t="str">
        <f t="shared" si="21"/>
        <v>x</v>
      </c>
      <c r="I125" s="24" t="str">
        <f t="shared" si="22"/>
        <v>x</v>
      </c>
      <c r="J125" s="24" t="str">
        <f t="shared" si="23"/>
        <v>x</v>
      </c>
      <c r="K125" s="24" t="str">
        <f t="shared" si="24"/>
        <v>x</v>
      </c>
      <c r="L125" s="9">
        <f t="shared" ca="1" si="25"/>
        <v>0</v>
      </c>
      <c r="M125" s="11">
        <f t="shared" si="29"/>
        <v>0</v>
      </c>
      <c r="N125" s="28" t="str">
        <f ca="1">'Task PV @ PT'!BO126</f>
        <v>x</v>
      </c>
      <c r="O125" s="28" t="str">
        <f ca="1">'Task PV @ PT'!BN126</f>
        <v>x</v>
      </c>
      <c r="P125" s="28">
        <f t="shared" ca="1" si="34"/>
        <v>0</v>
      </c>
      <c r="Q125" s="28">
        <f t="shared" ca="1" si="30"/>
        <v>0</v>
      </c>
      <c r="R125" s="28">
        <f t="shared" ca="1" si="31"/>
        <v>0</v>
      </c>
      <c r="S125" s="28">
        <f t="shared" ca="1" si="32"/>
        <v>0</v>
      </c>
      <c r="T125" s="28">
        <f t="shared" ca="1" si="33"/>
        <v>0</v>
      </c>
      <c r="U125" s="28">
        <f t="shared" ca="1" si="26"/>
        <v>0</v>
      </c>
      <c r="V125" s="28">
        <f t="shared" ca="1" si="27"/>
        <v>0</v>
      </c>
    </row>
    <row r="126" spans="1:22" x14ac:dyDescent="0.2">
      <c r="A126" s="95" t="str">
        <f>'Task PV @ PT'!A127</f>
        <v>Task Identifier</v>
      </c>
      <c r="B126" s="248" t="str">
        <f>'Task PV @ PT'!B127</f>
        <v>x</v>
      </c>
      <c r="C126" s="248" t="str">
        <f>'Task PV @ PT'!C127</f>
        <v>x</v>
      </c>
      <c r="D126" s="10" t="str">
        <f>'Task PV @ PT'!D127</f>
        <v>x</v>
      </c>
      <c r="E126" s="248" t="str">
        <f>'Task EV @ AT'!B127</f>
        <v>x</v>
      </c>
      <c r="F126" s="248" t="str">
        <f>'Task EV @ AT'!C127</f>
        <v>x</v>
      </c>
      <c r="G126" s="214" t="str">
        <f ca="1">'Task EV @ AT'!BM127</f>
        <v>x</v>
      </c>
      <c r="H126" s="24" t="str">
        <f t="shared" si="21"/>
        <v>x</v>
      </c>
      <c r="I126" s="24" t="str">
        <f t="shared" si="22"/>
        <v>x</v>
      </c>
      <c r="J126" s="24" t="str">
        <f t="shared" si="23"/>
        <v>x</v>
      </c>
      <c r="K126" s="24" t="str">
        <f t="shared" si="24"/>
        <v>x</v>
      </c>
      <c r="L126" s="9">
        <f t="shared" ca="1" si="25"/>
        <v>0</v>
      </c>
      <c r="M126" s="11">
        <f t="shared" si="29"/>
        <v>0</v>
      </c>
      <c r="N126" s="28" t="str">
        <f ca="1">'Task PV @ PT'!BO127</f>
        <v>x</v>
      </c>
      <c r="O126" s="28" t="str">
        <f ca="1">'Task PV @ PT'!BN127</f>
        <v>x</v>
      </c>
      <c r="P126" s="28">
        <f t="shared" ca="1" si="34"/>
        <v>0</v>
      </c>
      <c r="Q126" s="28">
        <f t="shared" ca="1" si="30"/>
        <v>0</v>
      </c>
      <c r="R126" s="28">
        <f t="shared" ca="1" si="31"/>
        <v>0</v>
      </c>
      <c r="S126" s="28">
        <f t="shared" ca="1" si="32"/>
        <v>0</v>
      </c>
      <c r="T126" s="28">
        <f t="shared" ca="1" si="33"/>
        <v>0</v>
      </c>
      <c r="U126" s="28">
        <f t="shared" ca="1" si="26"/>
        <v>0</v>
      </c>
      <c r="V126" s="28">
        <f t="shared" ca="1" si="27"/>
        <v>0</v>
      </c>
    </row>
    <row r="127" spans="1:22" x14ac:dyDescent="0.2">
      <c r="A127" s="95" t="str">
        <f>'Task PV @ PT'!A128</f>
        <v>Task Identifier</v>
      </c>
      <c r="B127" s="248" t="str">
        <f>'Task PV @ PT'!B128</f>
        <v>x</v>
      </c>
      <c r="C127" s="248" t="str">
        <f>'Task PV @ PT'!C128</f>
        <v>x</v>
      </c>
      <c r="D127" s="10" t="str">
        <f>'Task PV @ PT'!D128</f>
        <v>x</v>
      </c>
      <c r="E127" s="248" t="str">
        <f>'Task EV @ AT'!B128</f>
        <v>x</v>
      </c>
      <c r="F127" s="248" t="str">
        <f>'Task EV @ AT'!C128</f>
        <v>x</v>
      </c>
      <c r="G127" s="214" t="str">
        <f ca="1">'Task EV @ AT'!BM128</f>
        <v>x</v>
      </c>
      <c r="H127" s="24" t="str">
        <f t="shared" si="21"/>
        <v>x</v>
      </c>
      <c r="I127" s="24" t="str">
        <f t="shared" si="22"/>
        <v>x</v>
      </c>
      <c r="J127" s="24" t="str">
        <f t="shared" si="23"/>
        <v>x</v>
      </c>
      <c r="K127" s="24" t="str">
        <f t="shared" si="24"/>
        <v>x</v>
      </c>
      <c r="L127" s="9">
        <f t="shared" ca="1" si="25"/>
        <v>0</v>
      </c>
      <c r="M127" s="11">
        <f t="shared" si="29"/>
        <v>0</v>
      </c>
      <c r="N127" s="28" t="str">
        <f ca="1">'Task PV @ PT'!BO128</f>
        <v>x</v>
      </c>
      <c r="O127" s="28" t="str">
        <f ca="1">'Task PV @ PT'!BN128</f>
        <v>x</v>
      </c>
      <c r="P127" s="28">
        <f t="shared" ca="1" si="34"/>
        <v>0</v>
      </c>
      <c r="Q127" s="28">
        <f t="shared" ca="1" si="30"/>
        <v>0</v>
      </c>
      <c r="R127" s="28">
        <f t="shared" ca="1" si="31"/>
        <v>0</v>
      </c>
      <c r="S127" s="28">
        <f t="shared" ca="1" si="32"/>
        <v>0</v>
      </c>
      <c r="T127" s="28">
        <f t="shared" ca="1" si="33"/>
        <v>0</v>
      </c>
      <c r="U127" s="28">
        <f t="shared" ca="1" si="26"/>
        <v>0</v>
      </c>
      <c r="V127" s="28">
        <f t="shared" ca="1" si="27"/>
        <v>0</v>
      </c>
    </row>
    <row r="128" spans="1:22" x14ac:dyDescent="0.2">
      <c r="A128" s="95" t="str">
        <f>'Task PV @ PT'!A129</f>
        <v>Task Identifier</v>
      </c>
      <c r="B128" s="248" t="str">
        <f>'Task PV @ PT'!B129</f>
        <v>x</v>
      </c>
      <c r="C128" s="248" t="str">
        <f>'Task PV @ PT'!C129</f>
        <v>x</v>
      </c>
      <c r="D128" s="10" t="str">
        <f>'Task PV @ PT'!D129</f>
        <v>x</v>
      </c>
      <c r="E128" s="248" t="str">
        <f>'Task EV @ AT'!B129</f>
        <v>x</v>
      </c>
      <c r="F128" s="248" t="str">
        <f>'Task EV @ AT'!C129</f>
        <v>x</v>
      </c>
      <c r="G128" s="214" t="str">
        <f ca="1">'Task EV @ AT'!BM129</f>
        <v>x</v>
      </c>
      <c r="H128" s="24" t="str">
        <f t="shared" si="21"/>
        <v>x</v>
      </c>
      <c r="I128" s="24" t="str">
        <f t="shared" si="22"/>
        <v>x</v>
      </c>
      <c r="J128" s="24" t="str">
        <f t="shared" si="23"/>
        <v>x</v>
      </c>
      <c r="K128" s="24" t="str">
        <f t="shared" si="24"/>
        <v>x</v>
      </c>
      <c r="L128" s="9">
        <f t="shared" ca="1" si="25"/>
        <v>0</v>
      </c>
      <c r="M128" s="11">
        <f t="shared" si="29"/>
        <v>0</v>
      </c>
      <c r="N128" s="28" t="str">
        <f ca="1">'Task PV @ PT'!BO129</f>
        <v>x</v>
      </c>
      <c r="O128" s="28" t="str">
        <f ca="1">'Task PV @ PT'!BN129</f>
        <v>x</v>
      </c>
      <c r="P128" s="28">
        <f t="shared" ca="1" si="34"/>
        <v>0</v>
      </c>
      <c r="Q128" s="28">
        <f t="shared" ca="1" si="30"/>
        <v>0</v>
      </c>
      <c r="R128" s="28">
        <f t="shared" ca="1" si="31"/>
        <v>0</v>
      </c>
      <c r="S128" s="28">
        <f t="shared" ca="1" si="32"/>
        <v>0</v>
      </c>
      <c r="T128" s="28">
        <f t="shared" ca="1" si="33"/>
        <v>0</v>
      </c>
      <c r="U128" s="28">
        <f t="shared" ca="1" si="26"/>
        <v>0</v>
      </c>
      <c r="V128" s="28">
        <f t="shared" ca="1" si="27"/>
        <v>0</v>
      </c>
    </row>
    <row r="129" spans="1:22" x14ac:dyDescent="0.2">
      <c r="A129" s="95" t="str">
        <f>'Task PV @ PT'!A130</f>
        <v>Task Identifier</v>
      </c>
      <c r="B129" s="248" t="str">
        <f>'Task PV @ PT'!B130</f>
        <v>x</v>
      </c>
      <c r="C129" s="248" t="str">
        <f>'Task PV @ PT'!C130</f>
        <v>x</v>
      </c>
      <c r="D129" s="10" t="str">
        <f>'Task PV @ PT'!D130</f>
        <v>x</v>
      </c>
      <c r="E129" s="248" t="str">
        <f>'Task EV @ AT'!B130</f>
        <v>x</v>
      </c>
      <c r="F129" s="248" t="str">
        <f>'Task EV @ AT'!C130</f>
        <v>x</v>
      </c>
      <c r="G129" s="214" t="str">
        <f ca="1">'Task EV @ AT'!BM130</f>
        <v>x</v>
      </c>
      <c r="H129" s="24" t="str">
        <f t="shared" si="21"/>
        <v>x</v>
      </c>
      <c r="I129" s="24" t="str">
        <f t="shared" si="22"/>
        <v>x</v>
      </c>
      <c r="J129" s="24" t="str">
        <f t="shared" si="23"/>
        <v>x</v>
      </c>
      <c r="K129" s="24" t="str">
        <f t="shared" si="24"/>
        <v>x</v>
      </c>
      <c r="L129" s="9">
        <f t="shared" ca="1" si="25"/>
        <v>0</v>
      </c>
      <c r="M129" s="11">
        <f t="shared" si="29"/>
        <v>0</v>
      </c>
      <c r="N129" s="28" t="str">
        <f ca="1">'Task PV @ PT'!BO130</f>
        <v>x</v>
      </c>
      <c r="O129" s="28" t="str">
        <f ca="1">'Task PV @ PT'!BN130</f>
        <v>x</v>
      </c>
      <c r="P129" s="28">
        <f t="shared" ca="1" si="34"/>
        <v>0</v>
      </c>
      <c r="Q129" s="28">
        <f t="shared" ca="1" si="30"/>
        <v>0</v>
      </c>
      <c r="R129" s="28">
        <f t="shared" ca="1" si="31"/>
        <v>0</v>
      </c>
      <c r="S129" s="28">
        <f t="shared" ca="1" si="32"/>
        <v>0</v>
      </c>
      <c r="T129" s="28">
        <f t="shared" ca="1" si="33"/>
        <v>0</v>
      </c>
      <c r="U129" s="28">
        <f t="shared" ca="1" si="26"/>
        <v>0</v>
      </c>
      <c r="V129" s="28">
        <f t="shared" ca="1" si="27"/>
        <v>0</v>
      </c>
    </row>
    <row r="130" spans="1:22" x14ac:dyDescent="0.2">
      <c r="A130" s="95" t="str">
        <f>'Task PV @ PT'!A131</f>
        <v>Task Identifier</v>
      </c>
      <c r="B130" s="248" t="str">
        <f>'Task PV @ PT'!B131</f>
        <v>x</v>
      </c>
      <c r="C130" s="248" t="str">
        <f>'Task PV @ PT'!C131</f>
        <v>x</v>
      </c>
      <c r="D130" s="10" t="str">
        <f>'Task PV @ PT'!D131</f>
        <v>x</v>
      </c>
      <c r="E130" s="248" t="str">
        <f>'Task EV @ AT'!B131</f>
        <v>x</v>
      </c>
      <c r="F130" s="248" t="str">
        <f>'Task EV @ AT'!C131</f>
        <v>x</v>
      </c>
      <c r="G130" s="214" t="str">
        <f ca="1">'Task EV @ AT'!BM131</f>
        <v>x</v>
      </c>
      <c r="H130" s="24" t="str">
        <f t="shared" si="21"/>
        <v>x</v>
      </c>
      <c r="I130" s="24" t="str">
        <f t="shared" si="22"/>
        <v>x</v>
      </c>
      <c r="J130" s="24" t="str">
        <f t="shared" si="23"/>
        <v>x</v>
      </c>
      <c r="K130" s="24" t="str">
        <f t="shared" si="24"/>
        <v>x</v>
      </c>
      <c r="L130" s="9">
        <f t="shared" ca="1" si="25"/>
        <v>0</v>
      </c>
      <c r="M130" s="11">
        <f t="shared" si="29"/>
        <v>0</v>
      </c>
      <c r="N130" s="28" t="str">
        <f ca="1">'Task PV @ PT'!BO131</f>
        <v>x</v>
      </c>
      <c r="O130" s="28" t="str">
        <f ca="1">'Task PV @ PT'!BN131</f>
        <v>x</v>
      </c>
      <c r="P130" s="28">
        <f t="shared" ca="1" si="34"/>
        <v>0</v>
      </c>
      <c r="Q130" s="28">
        <f t="shared" ca="1" si="30"/>
        <v>0</v>
      </c>
      <c r="R130" s="28">
        <f t="shared" ca="1" si="31"/>
        <v>0</v>
      </c>
      <c r="S130" s="28">
        <f t="shared" ca="1" si="32"/>
        <v>0</v>
      </c>
      <c r="T130" s="28">
        <f t="shared" ca="1" si="33"/>
        <v>0</v>
      </c>
      <c r="U130" s="28">
        <f t="shared" ca="1" si="26"/>
        <v>0</v>
      </c>
      <c r="V130" s="28">
        <f t="shared" ca="1" si="27"/>
        <v>0</v>
      </c>
    </row>
    <row r="131" spans="1:22" x14ac:dyDescent="0.2">
      <c r="A131" s="95" t="str">
        <f>'Task PV @ PT'!A132</f>
        <v>Task Identifier</v>
      </c>
      <c r="B131" s="248" t="str">
        <f>'Task PV @ PT'!B132</f>
        <v>x</v>
      </c>
      <c r="C131" s="248" t="str">
        <f>'Task PV @ PT'!C132</f>
        <v>x</v>
      </c>
      <c r="D131" s="10" t="str">
        <f>'Task PV @ PT'!D132</f>
        <v>x</v>
      </c>
      <c r="E131" s="248" t="str">
        <f>'Task EV @ AT'!B132</f>
        <v>x</v>
      </c>
      <c r="F131" s="248" t="str">
        <f>'Task EV @ AT'!C132</f>
        <v>x</v>
      </c>
      <c r="G131" s="214" t="str">
        <f ca="1">'Task EV @ AT'!BM132</f>
        <v>x</v>
      </c>
      <c r="H131" s="24" t="str">
        <f t="shared" si="21"/>
        <v>x</v>
      </c>
      <c r="I131" s="24" t="str">
        <f t="shared" si="22"/>
        <v>x</v>
      </c>
      <c r="J131" s="24" t="str">
        <f t="shared" si="23"/>
        <v>x</v>
      </c>
      <c r="K131" s="24" t="str">
        <f t="shared" si="24"/>
        <v>x</v>
      </c>
      <c r="L131" s="9">
        <f t="shared" ca="1" si="25"/>
        <v>0</v>
      </c>
      <c r="M131" s="11">
        <f t="shared" si="29"/>
        <v>0</v>
      </c>
      <c r="N131" s="28" t="str">
        <f ca="1">'Task PV @ PT'!BO132</f>
        <v>x</v>
      </c>
      <c r="O131" s="28" t="str">
        <f ca="1">'Task PV @ PT'!BN132</f>
        <v>x</v>
      </c>
      <c r="P131" s="28">
        <f t="shared" ca="1" si="34"/>
        <v>0</v>
      </c>
      <c r="Q131" s="28">
        <f t="shared" ca="1" si="30"/>
        <v>0</v>
      </c>
      <c r="R131" s="28">
        <f t="shared" ca="1" si="31"/>
        <v>0</v>
      </c>
      <c r="S131" s="28">
        <f t="shared" ca="1" si="32"/>
        <v>0</v>
      </c>
      <c r="T131" s="28">
        <f t="shared" ca="1" si="33"/>
        <v>0</v>
      </c>
      <c r="U131" s="28">
        <f t="shared" ca="1" si="26"/>
        <v>0</v>
      </c>
      <c r="V131" s="28">
        <f t="shared" ca="1" si="27"/>
        <v>0</v>
      </c>
    </row>
    <row r="132" spans="1:22" x14ac:dyDescent="0.2">
      <c r="A132" s="95" t="str">
        <f>'Task PV @ PT'!A133</f>
        <v>Task Identifier</v>
      </c>
      <c r="B132" s="248" t="str">
        <f>'Task PV @ PT'!B133</f>
        <v>x</v>
      </c>
      <c r="C132" s="248" t="str">
        <f>'Task PV @ PT'!C133</f>
        <v>x</v>
      </c>
      <c r="D132" s="10" t="str">
        <f>'Task PV @ PT'!D133</f>
        <v>x</v>
      </c>
      <c r="E132" s="248" t="str">
        <f>'Task EV @ AT'!B133</f>
        <v>x</v>
      </c>
      <c r="F132" s="248" t="str">
        <f>'Task EV @ AT'!C133</f>
        <v>x</v>
      </c>
      <c r="G132" s="214" t="str">
        <f ca="1">'Task EV @ AT'!BM133</f>
        <v>x</v>
      </c>
      <c r="H132" s="24" t="str">
        <f t="shared" si="21"/>
        <v>x</v>
      </c>
      <c r="I132" s="24" t="str">
        <f t="shared" si="22"/>
        <v>x</v>
      </c>
      <c r="J132" s="24" t="str">
        <f t="shared" si="23"/>
        <v>x</v>
      </c>
      <c r="K132" s="24" t="str">
        <f t="shared" si="24"/>
        <v>x</v>
      </c>
      <c r="L132" s="9">
        <f t="shared" ca="1" si="25"/>
        <v>0</v>
      </c>
      <c r="M132" s="11">
        <f t="shared" ref="M132:M163" si="35">IF($W$6&gt;=$K132,"C",IF($W$6&gt;$J132,"S",0))</f>
        <v>0</v>
      </c>
      <c r="N132" s="28" t="str">
        <f ca="1">'Task PV @ PT'!BO133</f>
        <v>x</v>
      </c>
      <c r="O132" s="28" t="str">
        <f ca="1">'Task PV @ PT'!BN133</f>
        <v>x</v>
      </c>
      <c r="P132" s="28">
        <f t="shared" ca="1" si="34"/>
        <v>0</v>
      </c>
      <c r="Q132" s="28">
        <f t="shared" ca="1" si="30"/>
        <v>0</v>
      </c>
      <c r="R132" s="28">
        <f t="shared" ca="1" si="31"/>
        <v>0</v>
      </c>
      <c r="S132" s="28">
        <f t="shared" ca="1" si="32"/>
        <v>0</v>
      </c>
      <c r="T132" s="28">
        <f t="shared" ca="1" si="33"/>
        <v>0</v>
      </c>
      <c r="U132" s="28">
        <f t="shared" ca="1" si="26"/>
        <v>0</v>
      </c>
      <c r="V132" s="28">
        <f t="shared" ca="1" si="27"/>
        <v>0</v>
      </c>
    </row>
    <row r="133" spans="1:22" x14ac:dyDescent="0.2">
      <c r="A133" s="95" t="str">
        <f>'Task PV @ PT'!A134</f>
        <v>Task Identifier</v>
      </c>
      <c r="B133" s="248" t="str">
        <f>'Task PV @ PT'!B134</f>
        <v>x</v>
      </c>
      <c r="C133" s="248" t="str">
        <f>'Task PV @ PT'!C134</f>
        <v>x</v>
      </c>
      <c r="D133" s="10" t="str">
        <f>'Task PV @ PT'!D134</f>
        <v>x</v>
      </c>
      <c r="E133" s="248" t="str">
        <f>'Task EV @ AT'!B134</f>
        <v>x</v>
      </c>
      <c r="F133" s="248" t="str">
        <f>'Task EV @ AT'!C134</f>
        <v>x</v>
      </c>
      <c r="G133" s="214" t="str">
        <f ca="1">'Task EV @ AT'!BM134</f>
        <v>x</v>
      </c>
      <c r="H133" s="24" t="str">
        <f t="shared" ref="H133:H196" si="36">IF($B133="x","x",(DAYS360($X$7,$B133))/$Y$11)</f>
        <v>x</v>
      </c>
      <c r="I133" s="24" t="str">
        <f t="shared" ref="I133:I196" si="37">IF($C133="x","x",(DAYS360($X$7,$C133))/$Y$11)</f>
        <v>x</v>
      </c>
      <c r="J133" s="24" t="str">
        <f t="shared" ref="J133:J196" si="38">IF($E133="x","x",(DAYS360($X$7,$E133))/$Y$11)</f>
        <v>x</v>
      </c>
      <c r="K133" s="24" t="str">
        <f t="shared" ref="K133:K196" si="39">IF($F133="x","x",(DAYS360($X$7,$F133))/$Y$11)</f>
        <v>x</v>
      </c>
      <c r="L133" s="9">
        <f t="shared" ref="L133:L196" ca="1" si="40">IF($W$6 = 0, 0, IF(ISNUMBER($W$4),IF($W$4&gt;=$I133,"C",IF($W$4&gt;$H133,"S",0)), 0))</f>
        <v>0</v>
      </c>
      <c r="M133" s="11">
        <f t="shared" si="35"/>
        <v>0</v>
      </c>
      <c r="N133" s="28" t="str">
        <f ca="1">'Task PV @ PT'!BO134</f>
        <v>x</v>
      </c>
      <c r="O133" s="28" t="str">
        <f ca="1">'Task PV @ PT'!BN134</f>
        <v>x</v>
      </c>
      <c r="P133" s="28">
        <f t="shared" ca="1" si="34"/>
        <v>0</v>
      </c>
      <c r="Q133" s="28">
        <f t="shared" ca="1" si="30"/>
        <v>0</v>
      </c>
      <c r="R133" s="28">
        <f t="shared" ca="1" si="31"/>
        <v>0</v>
      </c>
      <c r="S133" s="28">
        <f t="shared" ca="1" si="32"/>
        <v>0</v>
      </c>
      <c r="T133" s="28">
        <f t="shared" ca="1" si="33"/>
        <v>0</v>
      </c>
      <c r="U133" s="28">
        <f t="shared" ref="U133:U196" ca="1" si="41">IF(AND(L133 = "C",M133 = "C"),D133,0)</f>
        <v>0</v>
      </c>
      <c r="V133" s="28">
        <f t="shared" ref="V133:V196" ca="1" si="42">IF(AND(L133 = "S",M133 = "S", G133=P133),G133,0)</f>
        <v>0</v>
      </c>
    </row>
    <row r="134" spans="1:22" x14ac:dyDescent="0.2">
      <c r="A134" s="95" t="str">
        <f>'Task PV @ PT'!A135</f>
        <v>Task Identifier</v>
      </c>
      <c r="B134" s="248" t="str">
        <f>'Task PV @ PT'!B135</f>
        <v>x</v>
      </c>
      <c r="C134" s="248" t="str">
        <f>'Task PV @ PT'!C135</f>
        <v>x</v>
      </c>
      <c r="D134" s="10" t="str">
        <f>'Task PV @ PT'!D135</f>
        <v>x</v>
      </c>
      <c r="E134" s="248" t="str">
        <f>'Task EV @ AT'!B135</f>
        <v>x</v>
      </c>
      <c r="F134" s="248" t="str">
        <f>'Task EV @ AT'!C135</f>
        <v>x</v>
      </c>
      <c r="G134" s="214" t="str">
        <f ca="1">'Task EV @ AT'!BM135</f>
        <v>x</v>
      </c>
      <c r="H134" s="24" t="str">
        <f t="shared" si="36"/>
        <v>x</v>
      </c>
      <c r="I134" s="24" t="str">
        <f t="shared" si="37"/>
        <v>x</v>
      </c>
      <c r="J134" s="24" t="str">
        <f t="shared" si="38"/>
        <v>x</v>
      </c>
      <c r="K134" s="24" t="str">
        <f t="shared" si="39"/>
        <v>x</v>
      </c>
      <c r="L134" s="9">
        <f t="shared" ca="1" si="40"/>
        <v>0</v>
      </c>
      <c r="M134" s="11">
        <f t="shared" si="35"/>
        <v>0</v>
      </c>
      <c r="N134" s="28" t="str">
        <f ca="1">'Task PV @ PT'!BO135</f>
        <v>x</v>
      </c>
      <c r="O134" s="28" t="str">
        <f ca="1">'Task PV @ PT'!BN135</f>
        <v>x</v>
      </c>
      <c r="P134" s="28">
        <f t="shared" ca="1" si="34"/>
        <v>0</v>
      </c>
      <c r="Q134" s="28">
        <f t="shared" ca="1" si="30"/>
        <v>0</v>
      </c>
      <c r="R134" s="28">
        <f t="shared" ca="1" si="31"/>
        <v>0</v>
      </c>
      <c r="S134" s="28">
        <f t="shared" ca="1" si="32"/>
        <v>0</v>
      </c>
      <c r="T134" s="28">
        <f t="shared" ca="1" si="33"/>
        <v>0</v>
      </c>
      <c r="U134" s="28">
        <f t="shared" ca="1" si="41"/>
        <v>0</v>
      </c>
      <c r="V134" s="28">
        <f t="shared" ca="1" si="42"/>
        <v>0</v>
      </c>
    </row>
    <row r="135" spans="1:22" x14ac:dyDescent="0.2">
      <c r="A135" s="95" t="str">
        <f>'Task PV @ PT'!A136</f>
        <v>Task Identifier</v>
      </c>
      <c r="B135" s="248" t="str">
        <f>'Task PV @ PT'!B136</f>
        <v>x</v>
      </c>
      <c r="C135" s="248" t="str">
        <f>'Task PV @ PT'!C136</f>
        <v>x</v>
      </c>
      <c r="D135" s="10" t="str">
        <f>'Task PV @ PT'!D136</f>
        <v>x</v>
      </c>
      <c r="E135" s="248" t="str">
        <f>'Task EV @ AT'!B136</f>
        <v>x</v>
      </c>
      <c r="F135" s="248" t="str">
        <f>'Task EV @ AT'!C136</f>
        <v>x</v>
      </c>
      <c r="G135" s="214" t="str">
        <f ca="1">'Task EV @ AT'!BM136</f>
        <v>x</v>
      </c>
      <c r="H135" s="24" t="str">
        <f t="shared" si="36"/>
        <v>x</v>
      </c>
      <c r="I135" s="24" t="str">
        <f t="shared" si="37"/>
        <v>x</v>
      </c>
      <c r="J135" s="24" t="str">
        <f t="shared" si="38"/>
        <v>x</v>
      </c>
      <c r="K135" s="24" t="str">
        <f t="shared" si="39"/>
        <v>x</v>
      </c>
      <c r="L135" s="9">
        <f t="shared" ca="1" si="40"/>
        <v>0</v>
      </c>
      <c r="M135" s="11">
        <f t="shared" si="35"/>
        <v>0</v>
      </c>
      <c r="N135" s="28" t="str">
        <f ca="1">'Task PV @ PT'!BO136</f>
        <v>x</v>
      </c>
      <c r="O135" s="28" t="str">
        <f ca="1">'Task PV @ PT'!BN136</f>
        <v>x</v>
      </c>
      <c r="P135" s="28">
        <f t="shared" ca="1" si="34"/>
        <v>0</v>
      </c>
      <c r="Q135" s="28">
        <f t="shared" ca="1" si="30"/>
        <v>0</v>
      </c>
      <c r="R135" s="28">
        <f t="shared" ca="1" si="31"/>
        <v>0</v>
      </c>
      <c r="S135" s="28">
        <f t="shared" ca="1" si="32"/>
        <v>0</v>
      </c>
      <c r="T135" s="28">
        <f t="shared" ca="1" si="33"/>
        <v>0</v>
      </c>
      <c r="U135" s="28">
        <f t="shared" ca="1" si="41"/>
        <v>0</v>
      </c>
      <c r="V135" s="28">
        <f t="shared" ca="1" si="42"/>
        <v>0</v>
      </c>
    </row>
    <row r="136" spans="1:22" x14ac:dyDescent="0.2">
      <c r="A136" s="95" t="str">
        <f>'Task PV @ PT'!A137</f>
        <v>Task Identifier</v>
      </c>
      <c r="B136" s="248" t="str">
        <f>'Task PV @ PT'!B137</f>
        <v>x</v>
      </c>
      <c r="C136" s="248" t="str">
        <f>'Task PV @ PT'!C137</f>
        <v>x</v>
      </c>
      <c r="D136" s="10" t="str">
        <f>'Task PV @ PT'!D137</f>
        <v>x</v>
      </c>
      <c r="E136" s="248" t="str">
        <f>'Task EV @ AT'!B137</f>
        <v>x</v>
      </c>
      <c r="F136" s="248" t="str">
        <f>'Task EV @ AT'!C137</f>
        <v>x</v>
      </c>
      <c r="G136" s="214" t="str">
        <f ca="1">'Task EV @ AT'!BM137</f>
        <v>x</v>
      </c>
      <c r="H136" s="24" t="str">
        <f t="shared" si="36"/>
        <v>x</v>
      </c>
      <c r="I136" s="24" t="str">
        <f t="shared" si="37"/>
        <v>x</v>
      </c>
      <c r="J136" s="24" t="str">
        <f t="shared" si="38"/>
        <v>x</v>
      </c>
      <c r="K136" s="24" t="str">
        <f t="shared" si="39"/>
        <v>x</v>
      </c>
      <c r="L136" s="9">
        <f t="shared" ca="1" si="40"/>
        <v>0</v>
      </c>
      <c r="M136" s="11">
        <f t="shared" si="35"/>
        <v>0</v>
      </c>
      <c r="N136" s="28" t="str">
        <f ca="1">'Task PV @ PT'!BO137</f>
        <v>x</v>
      </c>
      <c r="O136" s="28" t="str">
        <f ca="1">'Task PV @ PT'!BN137</f>
        <v>x</v>
      </c>
      <c r="P136" s="28">
        <f t="shared" ca="1" si="34"/>
        <v>0</v>
      </c>
      <c r="Q136" s="28">
        <f t="shared" ca="1" si="30"/>
        <v>0</v>
      </c>
      <c r="R136" s="28">
        <f t="shared" ca="1" si="31"/>
        <v>0</v>
      </c>
      <c r="S136" s="28">
        <f t="shared" ca="1" si="32"/>
        <v>0</v>
      </c>
      <c r="T136" s="28">
        <f t="shared" ca="1" si="33"/>
        <v>0</v>
      </c>
      <c r="U136" s="28">
        <f t="shared" ca="1" si="41"/>
        <v>0</v>
      </c>
      <c r="V136" s="28">
        <f t="shared" ca="1" si="42"/>
        <v>0</v>
      </c>
    </row>
    <row r="137" spans="1:22" x14ac:dyDescent="0.2">
      <c r="A137" s="95" t="str">
        <f>'Task PV @ PT'!A138</f>
        <v>Task Identifier</v>
      </c>
      <c r="B137" s="248" t="str">
        <f>'Task PV @ PT'!B138</f>
        <v>x</v>
      </c>
      <c r="C137" s="248" t="str">
        <f>'Task PV @ PT'!C138</f>
        <v>x</v>
      </c>
      <c r="D137" s="10" t="str">
        <f>'Task PV @ PT'!D138</f>
        <v>x</v>
      </c>
      <c r="E137" s="248" t="str">
        <f>'Task EV @ AT'!B138</f>
        <v>x</v>
      </c>
      <c r="F137" s="248" t="str">
        <f>'Task EV @ AT'!C138</f>
        <v>x</v>
      </c>
      <c r="G137" s="214" t="str">
        <f ca="1">'Task EV @ AT'!BM138</f>
        <v>x</v>
      </c>
      <c r="H137" s="24" t="str">
        <f t="shared" si="36"/>
        <v>x</v>
      </c>
      <c r="I137" s="24" t="str">
        <f t="shared" si="37"/>
        <v>x</v>
      </c>
      <c r="J137" s="24" t="str">
        <f t="shared" si="38"/>
        <v>x</v>
      </c>
      <c r="K137" s="24" t="str">
        <f t="shared" si="39"/>
        <v>x</v>
      </c>
      <c r="L137" s="9">
        <f t="shared" ca="1" si="40"/>
        <v>0</v>
      </c>
      <c r="M137" s="11">
        <f t="shared" si="35"/>
        <v>0</v>
      </c>
      <c r="N137" s="28" t="str">
        <f ca="1">'Task PV @ PT'!BO138</f>
        <v>x</v>
      </c>
      <c r="O137" s="28" t="str">
        <f ca="1">'Task PV @ PT'!BN138</f>
        <v>x</v>
      </c>
      <c r="P137" s="28">
        <f t="shared" ca="1" si="34"/>
        <v>0</v>
      </c>
      <c r="Q137" s="28">
        <f t="shared" ca="1" si="30"/>
        <v>0</v>
      </c>
      <c r="R137" s="28">
        <f t="shared" ca="1" si="31"/>
        <v>0</v>
      </c>
      <c r="S137" s="28">
        <f t="shared" ca="1" si="32"/>
        <v>0</v>
      </c>
      <c r="T137" s="28">
        <f t="shared" ca="1" si="33"/>
        <v>0</v>
      </c>
      <c r="U137" s="28">
        <f t="shared" ca="1" si="41"/>
        <v>0</v>
      </c>
      <c r="V137" s="28">
        <f t="shared" ca="1" si="42"/>
        <v>0</v>
      </c>
    </row>
    <row r="138" spans="1:22" x14ac:dyDescent="0.2">
      <c r="A138" s="95" t="str">
        <f>'Task PV @ PT'!A139</f>
        <v>Task Identifier</v>
      </c>
      <c r="B138" s="248" t="str">
        <f>'Task PV @ PT'!B139</f>
        <v>x</v>
      </c>
      <c r="C138" s="248" t="str">
        <f>'Task PV @ PT'!C139</f>
        <v>x</v>
      </c>
      <c r="D138" s="10" t="str">
        <f>'Task PV @ PT'!D139</f>
        <v>x</v>
      </c>
      <c r="E138" s="248" t="str">
        <f>'Task EV @ AT'!B139</f>
        <v>x</v>
      </c>
      <c r="F138" s="248" t="str">
        <f>'Task EV @ AT'!C139</f>
        <v>x</v>
      </c>
      <c r="G138" s="214" t="str">
        <f ca="1">'Task EV @ AT'!BM139</f>
        <v>x</v>
      </c>
      <c r="H138" s="24" t="str">
        <f t="shared" si="36"/>
        <v>x</v>
      </c>
      <c r="I138" s="24" t="str">
        <f t="shared" si="37"/>
        <v>x</v>
      </c>
      <c r="J138" s="24" t="str">
        <f t="shared" si="38"/>
        <v>x</v>
      </c>
      <c r="K138" s="24" t="str">
        <f t="shared" si="39"/>
        <v>x</v>
      </c>
      <c r="L138" s="9">
        <f t="shared" ca="1" si="40"/>
        <v>0</v>
      </c>
      <c r="M138" s="11">
        <f t="shared" si="35"/>
        <v>0</v>
      </c>
      <c r="N138" s="28" t="str">
        <f ca="1">'Task PV @ PT'!BO139</f>
        <v>x</v>
      </c>
      <c r="O138" s="28" t="str">
        <f ca="1">'Task PV @ PT'!BN139</f>
        <v>x</v>
      </c>
      <c r="P138" s="28">
        <f t="shared" ca="1" si="34"/>
        <v>0</v>
      </c>
      <c r="Q138" s="28">
        <f t="shared" ca="1" si="30"/>
        <v>0</v>
      </c>
      <c r="R138" s="28">
        <f t="shared" ca="1" si="31"/>
        <v>0</v>
      </c>
      <c r="S138" s="28">
        <f t="shared" ca="1" si="32"/>
        <v>0</v>
      </c>
      <c r="T138" s="28">
        <f t="shared" ca="1" si="33"/>
        <v>0</v>
      </c>
      <c r="U138" s="28">
        <f t="shared" ca="1" si="41"/>
        <v>0</v>
      </c>
      <c r="V138" s="28">
        <f t="shared" ca="1" si="42"/>
        <v>0</v>
      </c>
    </row>
    <row r="139" spans="1:22" x14ac:dyDescent="0.2">
      <c r="A139" s="95" t="str">
        <f>'Task PV @ PT'!A140</f>
        <v>Task Identifier</v>
      </c>
      <c r="B139" s="248" t="str">
        <f>'Task PV @ PT'!B140</f>
        <v>x</v>
      </c>
      <c r="C139" s="248" t="str">
        <f>'Task PV @ PT'!C140</f>
        <v>x</v>
      </c>
      <c r="D139" s="10" t="str">
        <f>'Task PV @ PT'!D140</f>
        <v>x</v>
      </c>
      <c r="E139" s="248" t="str">
        <f>'Task EV @ AT'!B140</f>
        <v>x</v>
      </c>
      <c r="F139" s="248" t="str">
        <f>'Task EV @ AT'!C140</f>
        <v>x</v>
      </c>
      <c r="G139" s="214" t="str">
        <f ca="1">'Task EV @ AT'!BM140</f>
        <v>x</v>
      </c>
      <c r="H139" s="24" t="str">
        <f t="shared" si="36"/>
        <v>x</v>
      </c>
      <c r="I139" s="24" t="str">
        <f t="shared" si="37"/>
        <v>x</v>
      </c>
      <c r="J139" s="24" t="str">
        <f t="shared" si="38"/>
        <v>x</v>
      </c>
      <c r="K139" s="24" t="str">
        <f t="shared" si="39"/>
        <v>x</v>
      </c>
      <c r="L139" s="9">
        <f t="shared" ca="1" si="40"/>
        <v>0</v>
      </c>
      <c r="M139" s="11">
        <f t="shared" si="35"/>
        <v>0</v>
      </c>
      <c r="N139" s="28" t="str">
        <f ca="1">'Task PV @ PT'!BO140</f>
        <v>x</v>
      </c>
      <c r="O139" s="28" t="str">
        <f ca="1">'Task PV @ PT'!BN140</f>
        <v>x</v>
      </c>
      <c r="P139" s="28">
        <f t="shared" ca="1" si="34"/>
        <v>0</v>
      </c>
      <c r="Q139" s="28">
        <f t="shared" ca="1" si="30"/>
        <v>0</v>
      </c>
      <c r="R139" s="28">
        <f t="shared" ca="1" si="31"/>
        <v>0</v>
      </c>
      <c r="S139" s="28">
        <f t="shared" ca="1" si="32"/>
        <v>0</v>
      </c>
      <c r="T139" s="28">
        <f t="shared" ca="1" si="33"/>
        <v>0</v>
      </c>
      <c r="U139" s="28">
        <f t="shared" ca="1" si="41"/>
        <v>0</v>
      </c>
      <c r="V139" s="28">
        <f t="shared" ca="1" si="42"/>
        <v>0</v>
      </c>
    </row>
    <row r="140" spans="1:22" x14ac:dyDescent="0.2">
      <c r="A140" s="95" t="str">
        <f>'Task PV @ PT'!A141</f>
        <v>Task Identifier</v>
      </c>
      <c r="B140" s="248" t="str">
        <f>'Task PV @ PT'!B141</f>
        <v>x</v>
      </c>
      <c r="C140" s="248" t="str">
        <f>'Task PV @ PT'!C141</f>
        <v>x</v>
      </c>
      <c r="D140" s="10" t="str">
        <f>'Task PV @ PT'!D141</f>
        <v>x</v>
      </c>
      <c r="E140" s="248" t="str">
        <f>'Task EV @ AT'!B141</f>
        <v>x</v>
      </c>
      <c r="F140" s="248" t="str">
        <f>'Task EV @ AT'!C141</f>
        <v>x</v>
      </c>
      <c r="G140" s="214" t="str">
        <f ca="1">'Task EV @ AT'!BM141</f>
        <v>x</v>
      </c>
      <c r="H140" s="24" t="str">
        <f t="shared" si="36"/>
        <v>x</v>
      </c>
      <c r="I140" s="24" t="str">
        <f t="shared" si="37"/>
        <v>x</v>
      </c>
      <c r="J140" s="24" t="str">
        <f t="shared" si="38"/>
        <v>x</v>
      </c>
      <c r="K140" s="24" t="str">
        <f t="shared" si="39"/>
        <v>x</v>
      </c>
      <c r="L140" s="9">
        <f t="shared" ca="1" si="40"/>
        <v>0</v>
      </c>
      <c r="M140" s="11">
        <f t="shared" si="35"/>
        <v>0</v>
      </c>
      <c r="N140" s="28" t="str">
        <f ca="1">'Task PV @ PT'!BO141</f>
        <v>x</v>
      </c>
      <c r="O140" s="28" t="str">
        <f ca="1">'Task PV @ PT'!BN141</f>
        <v>x</v>
      </c>
      <c r="P140" s="28">
        <f t="shared" ca="1" si="34"/>
        <v>0</v>
      </c>
      <c r="Q140" s="28">
        <f t="shared" ca="1" si="30"/>
        <v>0</v>
      </c>
      <c r="R140" s="28">
        <f t="shared" ca="1" si="31"/>
        <v>0</v>
      </c>
      <c r="S140" s="28">
        <f t="shared" ca="1" si="32"/>
        <v>0</v>
      </c>
      <c r="T140" s="28">
        <f t="shared" ca="1" si="33"/>
        <v>0</v>
      </c>
      <c r="U140" s="28">
        <f t="shared" ca="1" si="41"/>
        <v>0</v>
      </c>
      <c r="V140" s="28">
        <f t="shared" ca="1" si="42"/>
        <v>0</v>
      </c>
    </row>
    <row r="141" spans="1:22" x14ac:dyDescent="0.2">
      <c r="A141" s="95" t="str">
        <f>'Task PV @ PT'!A142</f>
        <v>Task Identifier</v>
      </c>
      <c r="B141" s="248" t="str">
        <f>'Task PV @ PT'!B142</f>
        <v>x</v>
      </c>
      <c r="C141" s="248" t="str">
        <f>'Task PV @ PT'!C142</f>
        <v>x</v>
      </c>
      <c r="D141" s="10" t="str">
        <f>'Task PV @ PT'!D142</f>
        <v>x</v>
      </c>
      <c r="E141" s="248" t="str">
        <f>'Task EV @ AT'!B142</f>
        <v>x</v>
      </c>
      <c r="F141" s="248" t="str">
        <f>'Task EV @ AT'!C142</f>
        <v>x</v>
      </c>
      <c r="G141" s="214" t="str">
        <f ca="1">'Task EV @ AT'!BM142</f>
        <v>x</v>
      </c>
      <c r="H141" s="24" t="str">
        <f t="shared" si="36"/>
        <v>x</v>
      </c>
      <c r="I141" s="24" t="str">
        <f t="shared" si="37"/>
        <v>x</v>
      </c>
      <c r="J141" s="24" t="str">
        <f t="shared" si="38"/>
        <v>x</v>
      </c>
      <c r="K141" s="24" t="str">
        <f t="shared" si="39"/>
        <v>x</v>
      </c>
      <c r="L141" s="9">
        <f t="shared" ca="1" si="40"/>
        <v>0</v>
      </c>
      <c r="M141" s="11">
        <f t="shared" si="35"/>
        <v>0</v>
      </c>
      <c r="N141" s="28" t="str">
        <f ca="1">'Task PV @ PT'!BO142</f>
        <v>x</v>
      </c>
      <c r="O141" s="28" t="str">
        <f ca="1">'Task PV @ PT'!BN142</f>
        <v>x</v>
      </c>
      <c r="P141" s="28">
        <f t="shared" ca="1" si="34"/>
        <v>0</v>
      </c>
      <c r="Q141" s="28">
        <f t="shared" ca="1" si="30"/>
        <v>0</v>
      </c>
      <c r="R141" s="28">
        <f t="shared" ca="1" si="31"/>
        <v>0</v>
      </c>
      <c r="S141" s="28">
        <f t="shared" ca="1" si="32"/>
        <v>0</v>
      </c>
      <c r="T141" s="28">
        <f t="shared" ca="1" si="33"/>
        <v>0</v>
      </c>
      <c r="U141" s="28">
        <f t="shared" ca="1" si="41"/>
        <v>0</v>
      </c>
      <c r="V141" s="28">
        <f t="shared" ca="1" si="42"/>
        <v>0</v>
      </c>
    </row>
    <row r="142" spans="1:22" x14ac:dyDescent="0.2">
      <c r="A142" s="95" t="str">
        <f>'Task PV @ PT'!A143</f>
        <v>Task Identifier</v>
      </c>
      <c r="B142" s="248" t="str">
        <f>'Task PV @ PT'!B143</f>
        <v>x</v>
      </c>
      <c r="C142" s="248" t="str">
        <f>'Task PV @ PT'!C143</f>
        <v>x</v>
      </c>
      <c r="D142" s="10" t="str">
        <f>'Task PV @ PT'!D143</f>
        <v>x</v>
      </c>
      <c r="E142" s="248" t="str">
        <f>'Task EV @ AT'!B143</f>
        <v>x</v>
      </c>
      <c r="F142" s="248" t="str">
        <f>'Task EV @ AT'!C143</f>
        <v>x</v>
      </c>
      <c r="G142" s="214" t="str">
        <f ca="1">'Task EV @ AT'!BM143</f>
        <v>x</v>
      </c>
      <c r="H142" s="24" t="str">
        <f t="shared" si="36"/>
        <v>x</v>
      </c>
      <c r="I142" s="24" t="str">
        <f t="shared" si="37"/>
        <v>x</v>
      </c>
      <c r="J142" s="24" t="str">
        <f t="shared" si="38"/>
        <v>x</v>
      </c>
      <c r="K142" s="24" t="str">
        <f t="shared" si="39"/>
        <v>x</v>
      </c>
      <c r="L142" s="9">
        <f t="shared" ca="1" si="40"/>
        <v>0</v>
      </c>
      <c r="M142" s="11">
        <f t="shared" si="35"/>
        <v>0</v>
      </c>
      <c r="N142" s="28" t="str">
        <f ca="1">'Task PV @ PT'!BO143</f>
        <v>x</v>
      </c>
      <c r="O142" s="28" t="str">
        <f ca="1">'Task PV @ PT'!BN143</f>
        <v>x</v>
      </c>
      <c r="P142" s="28">
        <f t="shared" ca="1" si="34"/>
        <v>0</v>
      </c>
      <c r="Q142" s="28">
        <f t="shared" ca="1" si="30"/>
        <v>0</v>
      </c>
      <c r="R142" s="28">
        <f t="shared" ca="1" si="31"/>
        <v>0</v>
      </c>
      <c r="S142" s="28">
        <f t="shared" ca="1" si="32"/>
        <v>0</v>
      </c>
      <c r="T142" s="28">
        <f t="shared" ca="1" si="33"/>
        <v>0</v>
      </c>
      <c r="U142" s="28">
        <f t="shared" ca="1" si="41"/>
        <v>0</v>
      </c>
      <c r="V142" s="28">
        <f t="shared" ca="1" si="42"/>
        <v>0</v>
      </c>
    </row>
    <row r="143" spans="1:22" x14ac:dyDescent="0.2">
      <c r="A143" s="95" t="str">
        <f>'Task PV @ PT'!A144</f>
        <v>Task Identifier</v>
      </c>
      <c r="B143" s="248" t="str">
        <f>'Task PV @ PT'!B144</f>
        <v>x</v>
      </c>
      <c r="C143" s="248" t="str">
        <f>'Task PV @ PT'!C144</f>
        <v>x</v>
      </c>
      <c r="D143" s="10" t="str">
        <f>'Task PV @ PT'!D144</f>
        <v>x</v>
      </c>
      <c r="E143" s="248" t="str">
        <f>'Task EV @ AT'!B144</f>
        <v>x</v>
      </c>
      <c r="F143" s="248" t="str">
        <f>'Task EV @ AT'!C144</f>
        <v>x</v>
      </c>
      <c r="G143" s="214" t="str">
        <f ca="1">'Task EV @ AT'!BM144</f>
        <v>x</v>
      </c>
      <c r="H143" s="24" t="str">
        <f t="shared" si="36"/>
        <v>x</v>
      </c>
      <c r="I143" s="24" t="str">
        <f t="shared" si="37"/>
        <v>x</v>
      </c>
      <c r="J143" s="24" t="str">
        <f t="shared" si="38"/>
        <v>x</v>
      </c>
      <c r="K143" s="24" t="str">
        <f t="shared" si="39"/>
        <v>x</v>
      </c>
      <c r="L143" s="9">
        <f t="shared" ca="1" si="40"/>
        <v>0</v>
      </c>
      <c r="M143" s="11">
        <f t="shared" si="35"/>
        <v>0</v>
      </c>
      <c r="N143" s="28" t="str">
        <f ca="1">'Task PV @ PT'!BO144</f>
        <v>x</v>
      </c>
      <c r="O143" s="28" t="str">
        <f ca="1">'Task PV @ PT'!BN144</f>
        <v>x</v>
      </c>
      <c r="P143" s="28">
        <f t="shared" ca="1" si="34"/>
        <v>0</v>
      </c>
      <c r="Q143" s="28">
        <f t="shared" ca="1" si="30"/>
        <v>0</v>
      </c>
      <c r="R143" s="28">
        <f t="shared" ca="1" si="31"/>
        <v>0</v>
      </c>
      <c r="S143" s="28">
        <f t="shared" ca="1" si="32"/>
        <v>0</v>
      </c>
      <c r="T143" s="28">
        <f t="shared" ca="1" si="33"/>
        <v>0</v>
      </c>
      <c r="U143" s="28">
        <f t="shared" ca="1" si="41"/>
        <v>0</v>
      </c>
      <c r="V143" s="28">
        <f t="shared" ca="1" si="42"/>
        <v>0</v>
      </c>
    </row>
    <row r="144" spans="1:22" x14ac:dyDescent="0.2">
      <c r="A144" s="95" t="str">
        <f>'Task PV @ PT'!A145</f>
        <v>Task Identifier</v>
      </c>
      <c r="B144" s="248" t="str">
        <f>'Task PV @ PT'!B145</f>
        <v>x</v>
      </c>
      <c r="C144" s="248" t="str">
        <f>'Task PV @ PT'!C145</f>
        <v>x</v>
      </c>
      <c r="D144" s="10" t="str">
        <f>'Task PV @ PT'!D145</f>
        <v>x</v>
      </c>
      <c r="E144" s="248" t="str">
        <f>'Task EV @ AT'!B145</f>
        <v>x</v>
      </c>
      <c r="F144" s="248" t="str">
        <f>'Task EV @ AT'!C145</f>
        <v>x</v>
      </c>
      <c r="G144" s="214" t="str">
        <f ca="1">'Task EV @ AT'!BM145</f>
        <v>x</v>
      </c>
      <c r="H144" s="24" t="str">
        <f t="shared" si="36"/>
        <v>x</v>
      </c>
      <c r="I144" s="24" t="str">
        <f t="shared" si="37"/>
        <v>x</v>
      </c>
      <c r="J144" s="24" t="str">
        <f t="shared" si="38"/>
        <v>x</v>
      </c>
      <c r="K144" s="24" t="str">
        <f t="shared" si="39"/>
        <v>x</v>
      </c>
      <c r="L144" s="9">
        <f t="shared" ca="1" si="40"/>
        <v>0</v>
      </c>
      <c r="M144" s="11">
        <f t="shared" si="35"/>
        <v>0</v>
      </c>
      <c r="N144" s="28" t="str">
        <f ca="1">'Task PV @ PT'!BO145</f>
        <v>x</v>
      </c>
      <c r="O144" s="28" t="str">
        <f ca="1">'Task PV @ PT'!BN145</f>
        <v>x</v>
      </c>
      <c r="P144" s="28">
        <f t="shared" ca="1" si="34"/>
        <v>0</v>
      </c>
      <c r="Q144" s="28">
        <f t="shared" ca="1" si="30"/>
        <v>0</v>
      </c>
      <c r="R144" s="28">
        <f t="shared" ca="1" si="31"/>
        <v>0</v>
      </c>
      <c r="S144" s="28">
        <f t="shared" ca="1" si="32"/>
        <v>0</v>
      </c>
      <c r="T144" s="28">
        <f t="shared" ca="1" si="33"/>
        <v>0</v>
      </c>
      <c r="U144" s="28">
        <f t="shared" ca="1" si="41"/>
        <v>0</v>
      </c>
      <c r="V144" s="28">
        <f t="shared" ca="1" si="42"/>
        <v>0</v>
      </c>
    </row>
    <row r="145" spans="1:22" x14ac:dyDescent="0.2">
      <c r="A145" s="95" t="str">
        <f>'Task PV @ PT'!A146</f>
        <v>Task Identifier</v>
      </c>
      <c r="B145" s="248" t="str">
        <f>'Task PV @ PT'!B146</f>
        <v>x</v>
      </c>
      <c r="C145" s="248" t="str">
        <f>'Task PV @ PT'!C146</f>
        <v>x</v>
      </c>
      <c r="D145" s="10" t="str">
        <f>'Task PV @ PT'!D146</f>
        <v>x</v>
      </c>
      <c r="E145" s="248" t="str">
        <f>'Task EV @ AT'!B146</f>
        <v>x</v>
      </c>
      <c r="F145" s="248" t="str">
        <f>'Task EV @ AT'!C146</f>
        <v>x</v>
      </c>
      <c r="G145" s="214" t="str">
        <f ca="1">'Task EV @ AT'!BM146</f>
        <v>x</v>
      </c>
      <c r="H145" s="24" t="str">
        <f t="shared" si="36"/>
        <v>x</v>
      </c>
      <c r="I145" s="24" t="str">
        <f t="shared" si="37"/>
        <v>x</v>
      </c>
      <c r="J145" s="24" t="str">
        <f t="shared" si="38"/>
        <v>x</v>
      </c>
      <c r="K145" s="24" t="str">
        <f t="shared" si="39"/>
        <v>x</v>
      </c>
      <c r="L145" s="9">
        <f t="shared" ca="1" si="40"/>
        <v>0</v>
      </c>
      <c r="M145" s="11">
        <f t="shared" si="35"/>
        <v>0</v>
      </c>
      <c r="N145" s="28" t="str">
        <f ca="1">'Task PV @ PT'!BO146</f>
        <v>x</v>
      </c>
      <c r="O145" s="28" t="str">
        <f ca="1">'Task PV @ PT'!BN146</f>
        <v>x</v>
      </c>
      <c r="P145" s="28">
        <f t="shared" ca="1" si="34"/>
        <v>0</v>
      </c>
      <c r="Q145" s="28">
        <f t="shared" ca="1" si="30"/>
        <v>0</v>
      </c>
      <c r="R145" s="28">
        <f t="shared" ca="1" si="31"/>
        <v>0</v>
      </c>
      <c r="S145" s="28">
        <f t="shared" ca="1" si="32"/>
        <v>0</v>
      </c>
      <c r="T145" s="28">
        <f t="shared" ca="1" si="33"/>
        <v>0</v>
      </c>
      <c r="U145" s="28">
        <f t="shared" ca="1" si="41"/>
        <v>0</v>
      </c>
      <c r="V145" s="28">
        <f t="shared" ca="1" si="42"/>
        <v>0</v>
      </c>
    </row>
    <row r="146" spans="1:22" x14ac:dyDescent="0.2">
      <c r="A146" s="95" t="str">
        <f>'Task PV @ PT'!A147</f>
        <v>Task Identifier</v>
      </c>
      <c r="B146" s="248" t="str">
        <f>'Task PV @ PT'!B147</f>
        <v>x</v>
      </c>
      <c r="C146" s="248" t="str">
        <f>'Task PV @ PT'!C147</f>
        <v>x</v>
      </c>
      <c r="D146" s="10" t="str">
        <f>'Task PV @ PT'!D147</f>
        <v>x</v>
      </c>
      <c r="E146" s="248" t="str">
        <f>'Task EV @ AT'!B147</f>
        <v>x</v>
      </c>
      <c r="F146" s="248" t="str">
        <f>'Task EV @ AT'!C147</f>
        <v>x</v>
      </c>
      <c r="G146" s="214" t="str">
        <f ca="1">'Task EV @ AT'!BM147</f>
        <v>x</v>
      </c>
      <c r="H146" s="24" t="str">
        <f t="shared" si="36"/>
        <v>x</v>
      </c>
      <c r="I146" s="24" t="str">
        <f t="shared" si="37"/>
        <v>x</v>
      </c>
      <c r="J146" s="24" t="str">
        <f t="shared" si="38"/>
        <v>x</v>
      </c>
      <c r="K146" s="24" t="str">
        <f t="shared" si="39"/>
        <v>x</v>
      </c>
      <c r="L146" s="9">
        <f t="shared" ca="1" si="40"/>
        <v>0</v>
      </c>
      <c r="M146" s="11">
        <f t="shared" si="35"/>
        <v>0</v>
      </c>
      <c r="N146" s="28" t="str">
        <f ca="1">'Task PV @ PT'!BO147</f>
        <v>x</v>
      </c>
      <c r="O146" s="28" t="str">
        <f ca="1">'Task PV @ PT'!BN147</f>
        <v>x</v>
      </c>
      <c r="P146" s="28">
        <f t="shared" ca="1" si="34"/>
        <v>0</v>
      </c>
      <c r="Q146" s="28">
        <f t="shared" ca="1" si="30"/>
        <v>0</v>
      </c>
      <c r="R146" s="28">
        <f t="shared" ca="1" si="31"/>
        <v>0</v>
      </c>
      <c r="S146" s="28">
        <f t="shared" ca="1" si="32"/>
        <v>0</v>
      </c>
      <c r="T146" s="28">
        <f t="shared" ca="1" si="33"/>
        <v>0</v>
      </c>
      <c r="U146" s="28">
        <f t="shared" ca="1" si="41"/>
        <v>0</v>
      </c>
      <c r="V146" s="28">
        <f t="shared" ca="1" si="42"/>
        <v>0</v>
      </c>
    </row>
    <row r="147" spans="1:22" x14ac:dyDescent="0.2">
      <c r="A147" s="95" t="str">
        <f>'Task PV @ PT'!A148</f>
        <v>Task Identifier</v>
      </c>
      <c r="B147" s="248" t="str">
        <f>'Task PV @ PT'!B148</f>
        <v>x</v>
      </c>
      <c r="C147" s="248" t="str">
        <f>'Task PV @ PT'!C148</f>
        <v>x</v>
      </c>
      <c r="D147" s="10" t="str">
        <f>'Task PV @ PT'!D148</f>
        <v>x</v>
      </c>
      <c r="E147" s="248" t="str">
        <f>'Task EV @ AT'!B148</f>
        <v>x</v>
      </c>
      <c r="F147" s="248" t="str">
        <f>'Task EV @ AT'!C148</f>
        <v>x</v>
      </c>
      <c r="G147" s="214" t="str">
        <f ca="1">'Task EV @ AT'!BM148</f>
        <v>x</v>
      </c>
      <c r="H147" s="24" t="str">
        <f t="shared" si="36"/>
        <v>x</v>
      </c>
      <c r="I147" s="24" t="str">
        <f t="shared" si="37"/>
        <v>x</v>
      </c>
      <c r="J147" s="24" t="str">
        <f t="shared" si="38"/>
        <v>x</v>
      </c>
      <c r="K147" s="24" t="str">
        <f t="shared" si="39"/>
        <v>x</v>
      </c>
      <c r="L147" s="9">
        <f t="shared" ca="1" si="40"/>
        <v>0</v>
      </c>
      <c r="M147" s="11">
        <f t="shared" si="35"/>
        <v>0</v>
      </c>
      <c r="N147" s="28" t="str">
        <f ca="1">'Task PV @ PT'!BO148</f>
        <v>x</v>
      </c>
      <c r="O147" s="28" t="str">
        <f ca="1">'Task PV @ PT'!BN148</f>
        <v>x</v>
      </c>
      <c r="P147" s="28">
        <f t="shared" ca="1" si="34"/>
        <v>0</v>
      </c>
      <c r="Q147" s="28">
        <f t="shared" ca="1" si="30"/>
        <v>0</v>
      </c>
      <c r="R147" s="28">
        <f t="shared" ca="1" si="31"/>
        <v>0</v>
      </c>
      <c r="S147" s="28">
        <f t="shared" ca="1" si="32"/>
        <v>0</v>
      </c>
      <c r="T147" s="28">
        <f t="shared" ca="1" si="33"/>
        <v>0</v>
      </c>
      <c r="U147" s="28">
        <f t="shared" ca="1" si="41"/>
        <v>0</v>
      </c>
      <c r="V147" s="28">
        <f t="shared" ca="1" si="42"/>
        <v>0</v>
      </c>
    </row>
    <row r="148" spans="1:22" x14ac:dyDescent="0.2">
      <c r="A148" s="95" t="str">
        <f>'Task PV @ PT'!A149</f>
        <v>Task Identifier</v>
      </c>
      <c r="B148" s="248" t="str">
        <f>'Task PV @ PT'!B149</f>
        <v>x</v>
      </c>
      <c r="C148" s="248" t="str">
        <f>'Task PV @ PT'!C149</f>
        <v>x</v>
      </c>
      <c r="D148" s="10" t="str">
        <f>'Task PV @ PT'!D149</f>
        <v>x</v>
      </c>
      <c r="E148" s="248" t="str">
        <f>'Task EV @ AT'!B149</f>
        <v>x</v>
      </c>
      <c r="F148" s="248" t="str">
        <f>'Task EV @ AT'!C149</f>
        <v>x</v>
      </c>
      <c r="G148" s="214" t="str">
        <f ca="1">'Task EV @ AT'!BM149</f>
        <v>x</v>
      </c>
      <c r="H148" s="24" t="str">
        <f t="shared" si="36"/>
        <v>x</v>
      </c>
      <c r="I148" s="24" t="str">
        <f t="shared" si="37"/>
        <v>x</v>
      </c>
      <c r="J148" s="24" t="str">
        <f t="shared" si="38"/>
        <v>x</v>
      </c>
      <c r="K148" s="24" t="str">
        <f t="shared" si="39"/>
        <v>x</v>
      </c>
      <c r="L148" s="9">
        <f t="shared" ca="1" si="40"/>
        <v>0</v>
      </c>
      <c r="M148" s="11">
        <f t="shared" si="35"/>
        <v>0</v>
      </c>
      <c r="N148" s="28" t="str">
        <f ca="1">'Task PV @ PT'!BO149</f>
        <v>x</v>
      </c>
      <c r="O148" s="28" t="str">
        <f ca="1">'Task PV @ PT'!BN149</f>
        <v>x</v>
      </c>
      <c r="P148" s="28">
        <f t="shared" ca="1" si="34"/>
        <v>0</v>
      </c>
      <c r="Q148" s="28">
        <f t="shared" ca="1" si="30"/>
        <v>0</v>
      </c>
      <c r="R148" s="28">
        <f t="shared" ca="1" si="31"/>
        <v>0</v>
      </c>
      <c r="S148" s="28">
        <f t="shared" ca="1" si="32"/>
        <v>0</v>
      </c>
      <c r="T148" s="28">
        <f t="shared" ca="1" si="33"/>
        <v>0</v>
      </c>
      <c r="U148" s="28">
        <f t="shared" ca="1" si="41"/>
        <v>0</v>
      </c>
      <c r="V148" s="28">
        <f t="shared" ca="1" si="42"/>
        <v>0</v>
      </c>
    </row>
    <row r="149" spans="1:22" x14ac:dyDescent="0.2">
      <c r="A149" s="95" t="str">
        <f>'Task PV @ PT'!A150</f>
        <v>Task Identifier</v>
      </c>
      <c r="B149" s="248" t="str">
        <f>'Task PV @ PT'!B150</f>
        <v>x</v>
      </c>
      <c r="C149" s="248" t="str">
        <f>'Task PV @ PT'!C150</f>
        <v>x</v>
      </c>
      <c r="D149" s="10" t="str">
        <f>'Task PV @ PT'!D150</f>
        <v>x</v>
      </c>
      <c r="E149" s="248" t="str">
        <f>'Task EV @ AT'!B150</f>
        <v>x</v>
      </c>
      <c r="F149" s="248" t="str">
        <f>'Task EV @ AT'!C150</f>
        <v>x</v>
      </c>
      <c r="G149" s="214" t="str">
        <f ca="1">'Task EV @ AT'!BM150</f>
        <v>x</v>
      </c>
      <c r="H149" s="24" t="str">
        <f t="shared" si="36"/>
        <v>x</v>
      </c>
      <c r="I149" s="24" t="str">
        <f t="shared" si="37"/>
        <v>x</v>
      </c>
      <c r="J149" s="24" t="str">
        <f t="shared" si="38"/>
        <v>x</v>
      </c>
      <c r="K149" s="24" t="str">
        <f t="shared" si="39"/>
        <v>x</v>
      </c>
      <c r="L149" s="9">
        <f t="shared" ca="1" si="40"/>
        <v>0</v>
      </c>
      <c r="M149" s="11">
        <f t="shared" si="35"/>
        <v>0</v>
      </c>
      <c r="N149" s="28" t="str">
        <f ca="1">'Task PV @ PT'!BO150</f>
        <v>x</v>
      </c>
      <c r="O149" s="28" t="str">
        <f ca="1">'Task PV @ PT'!BN150</f>
        <v>x</v>
      </c>
      <c r="P149" s="28">
        <f t="shared" ca="1" si="34"/>
        <v>0</v>
      </c>
      <c r="Q149" s="28">
        <f t="shared" ca="1" si="30"/>
        <v>0</v>
      </c>
      <c r="R149" s="28">
        <f t="shared" ca="1" si="31"/>
        <v>0</v>
      </c>
      <c r="S149" s="28">
        <f t="shared" ca="1" si="32"/>
        <v>0</v>
      </c>
      <c r="T149" s="28">
        <f t="shared" ca="1" si="33"/>
        <v>0</v>
      </c>
      <c r="U149" s="28">
        <f t="shared" ca="1" si="41"/>
        <v>0</v>
      </c>
      <c r="V149" s="28">
        <f t="shared" ca="1" si="42"/>
        <v>0</v>
      </c>
    </row>
    <row r="150" spans="1:22" x14ac:dyDescent="0.2">
      <c r="A150" s="95" t="str">
        <f>'Task PV @ PT'!A151</f>
        <v>Task Identifier</v>
      </c>
      <c r="B150" s="248" t="str">
        <f>'Task PV @ PT'!B151</f>
        <v>x</v>
      </c>
      <c r="C150" s="248" t="str">
        <f>'Task PV @ PT'!C151</f>
        <v>x</v>
      </c>
      <c r="D150" s="10" t="str">
        <f>'Task PV @ PT'!D151</f>
        <v>x</v>
      </c>
      <c r="E150" s="248" t="str">
        <f>'Task EV @ AT'!B151</f>
        <v>x</v>
      </c>
      <c r="F150" s="248" t="str">
        <f>'Task EV @ AT'!C151</f>
        <v>x</v>
      </c>
      <c r="G150" s="214" t="str">
        <f ca="1">'Task EV @ AT'!BM151</f>
        <v>x</v>
      </c>
      <c r="H150" s="24" t="str">
        <f t="shared" si="36"/>
        <v>x</v>
      </c>
      <c r="I150" s="24" t="str">
        <f t="shared" si="37"/>
        <v>x</v>
      </c>
      <c r="J150" s="24" t="str">
        <f t="shared" si="38"/>
        <v>x</v>
      </c>
      <c r="K150" s="24" t="str">
        <f t="shared" si="39"/>
        <v>x</v>
      </c>
      <c r="L150" s="9">
        <f t="shared" ca="1" si="40"/>
        <v>0</v>
      </c>
      <c r="M150" s="11">
        <f t="shared" si="35"/>
        <v>0</v>
      </c>
      <c r="N150" s="28" t="str">
        <f ca="1">'Task PV @ PT'!BO151</f>
        <v>x</v>
      </c>
      <c r="O150" s="28" t="str">
        <f ca="1">'Task PV @ PT'!BN151</f>
        <v>x</v>
      </c>
      <c r="P150" s="28">
        <f t="shared" ref="P150:P181" ca="1" si="43">IF($L150 = "S",O150 + (N150 - O150) * ($W$4 - INT($W$4)),0)</f>
        <v>0</v>
      </c>
      <c r="Q150" s="28">
        <f t="shared" ca="1" si="30"/>
        <v>0</v>
      </c>
      <c r="R150" s="28">
        <f t="shared" ca="1" si="31"/>
        <v>0</v>
      </c>
      <c r="S150" s="28">
        <f t="shared" ca="1" si="32"/>
        <v>0</v>
      </c>
      <c r="T150" s="28">
        <f t="shared" ca="1" si="33"/>
        <v>0</v>
      </c>
      <c r="U150" s="28">
        <f t="shared" ca="1" si="41"/>
        <v>0</v>
      </c>
      <c r="V150" s="28">
        <f t="shared" ca="1" si="42"/>
        <v>0</v>
      </c>
    </row>
    <row r="151" spans="1:22" x14ac:dyDescent="0.2">
      <c r="A151" s="95" t="str">
        <f>'Task PV @ PT'!A152</f>
        <v>Task Identifier</v>
      </c>
      <c r="B151" s="248" t="str">
        <f>'Task PV @ PT'!B152</f>
        <v>x</v>
      </c>
      <c r="C151" s="248" t="str">
        <f>'Task PV @ PT'!C152</f>
        <v>x</v>
      </c>
      <c r="D151" s="10" t="str">
        <f>'Task PV @ PT'!D152</f>
        <v>x</v>
      </c>
      <c r="E151" s="248" t="str">
        <f>'Task EV @ AT'!B152</f>
        <v>x</v>
      </c>
      <c r="F151" s="248" t="str">
        <f>'Task EV @ AT'!C152</f>
        <v>x</v>
      </c>
      <c r="G151" s="214" t="str">
        <f ca="1">'Task EV @ AT'!BM152</f>
        <v>x</v>
      </c>
      <c r="H151" s="24" t="str">
        <f t="shared" si="36"/>
        <v>x</v>
      </c>
      <c r="I151" s="24" t="str">
        <f t="shared" si="37"/>
        <v>x</v>
      </c>
      <c r="J151" s="24" t="str">
        <f t="shared" si="38"/>
        <v>x</v>
      </c>
      <c r="K151" s="24" t="str">
        <f t="shared" si="39"/>
        <v>x</v>
      </c>
      <c r="L151" s="9">
        <f t="shared" ca="1" si="40"/>
        <v>0</v>
      </c>
      <c r="M151" s="11">
        <f t="shared" si="35"/>
        <v>0</v>
      </c>
      <c r="N151" s="28" t="str">
        <f ca="1">'Task PV @ PT'!BO152</f>
        <v>x</v>
      </c>
      <c r="O151" s="28" t="str">
        <f ca="1">'Task PV @ PT'!BN152</f>
        <v>x</v>
      </c>
      <c r="P151" s="28">
        <f t="shared" ca="1" si="43"/>
        <v>0</v>
      </c>
      <c r="Q151" s="28">
        <f t="shared" ca="1" si="30"/>
        <v>0</v>
      </c>
      <c r="R151" s="28">
        <f t="shared" ca="1" si="31"/>
        <v>0</v>
      </c>
      <c r="S151" s="28">
        <f t="shared" ca="1" si="32"/>
        <v>0</v>
      </c>
      <c r="T151" s="28">
        <f t="shared" ca="1" si="33"/>
        <v>0</v>
      </c>
      <c r="U151" s="28">
        <f t="shared" ca="1" si="41"/>
        <v>0</v>
      </c>
      <c r="V151" s="28">
        <f t="shared" ca="1" si="42"/>
        <v>0</v>
      </c>
    </row>
    <row r="152" spans="1:22" x14ac:dyDescent="0.2">
      <c r="A152" s="95" t="str">
        <f>'Task PV @ PT'!A153</f>
        <v>Task Identifier</v>
      </c>
      <c r="B152" s="248" t="str">
        <f>'Task PV @ PT'!B153</f>
        <v>x</v>
      </c>
      <c r="C152" s="248" t="str">
        <f>'Task PV @ PT'!C153</f>
        <v>x</v>
      </c>
      <c r="D152" s="10" t="str">
        <f>'Task PV @ PT'!D153</f>
        <v>x</v>
      </c>
      <c r="E152" s="248" t="str">
        <f>'Task EV @ AT'!B153</f>
        <v>x</v>
      </c>
      <c r="F152" s="248" t="str">
        <f>'Task EV @ AT'!C153</f>
        <v>x</v>
      </c>
      <c r="G152" s="214" t="str">
        <f ca="1">'Task EV @ AT'!BM153</f>
        <v>x</v>
      </c>
      <c r="H152" s="24" t="str">
        <f t="shared" si="36"/>
        <v>x</v>
      </c>
      <c r="I152" s="24" t="str">
        <f t="shared" si="37"/>
        <v>x</v>
      </c>
      <c r="J152" s="24" t="str">
        <f t="shared" si="38"/>
        <v>x</v>
      </c>
      <c r="K152" s="24" t="str">
        <f t="shared" si="39"/>
        <v>x</v>
      </c>
      <c r="L152" s="9">
        <f t="shared" ca="1" si="40"/>
        <v>0</v>
      </c>
      <c r="M152" s="11">
        <f t="shared" si="35"/>
        <v>0</v>
      </c>
      <c r="N152" s="28" t="str">
        <f ca="1">'Task PV @ PT'!BO153</f>
        <v>x</v>
      </c>
      <c r="O152" s="28" t="str">
        <f ca="1">'Task PV @ PT'!BN153</f>
        <v>x</v>
      </c>
      <c r="P152" s="28">
        <f t="shared" ca="1" si="43"/>
        <v>0</v>
      </c>
      <c r="Q152" s="28">
        <f t="shared" ca="1" si="30"/>
        <v>0</v>
      </c>
      <c r="R152" s="28">
        <f t="shared" ca="1" si="31"/>
        <v>0</v>
      </c>
      <c r="S152" s="28">
        <f t="shared" ca="1" si="32"/>
        <v>0</v>
      </c>
      <c r="T152" s="28">
        <f t="shared" ca="1" si="33"/>
        <v>0</v>
      </c>
      <c r="U152" s="28">
        <f t="shared" ca="1" si="41"/>
        <v>0</v>
      </c>
      <c r="V152" s="28">
        <f t="shared" ca="1" si="42"/>
        <v>0</v>
      </c>
    </row>
    <row r="153" spans="1:22" x14ac:dyDescent="0.2">
      <c r="A153" s="95" t="str">
        <f>'Task PV @ PT'!A154</f>
        <v>Task Identifier</v>
      </c>
      <c r="B153" s="248" t="str">
        <f>'Task PV @ PT'!B154</f>
        <v>x</v>
      </c>
      <c r="C153" s="248" t="str">
        <f>'Task PV @ PT'!C154</f>
        <v>x</v>
      </c>
      <c r="D153" s="10" t="str">
        <f>'Task PV @ PT'!D154</f>
        <v>x</v>
      </c>
      <c r="E153" s="248" t="str">
        <f>'Task EV @ AT'!B154</f>
        <v>x</v>
      </c>
      <c r="F153" s="248" t="str">
        <f>'Task EV @ AT'!C154</f>
        <v>x</v>
      </c>
      <c r="G153" s="214" t="str">
        <f ca="1">'Task EV @ AT'!BM154</f>
        <v>x</v>
      </c>
      <c r="H153" s="24" t="str">
        <f t="shared" si="36"/>
        <v>x</v>
      </c>
      <c r="I153" s="24" t="str">
        <f t="shared" si="37"/>
        <v>x</v>
      </c>
      <c r="J153" s="24" t="str">
        <f t="shared" si="38"/>
        <v>x</v>
      </c>
      <c r="K153" s="24" t="str">
        <f t="shared" si="39"/>
        <v>x</v>
      </c>
      <c r="L153" s="9">
        <f t="shared" ca="1" si="40"/>
        <v>0</v>
      </c>
      <c r="M153" s="11">
        <f t="shared" si="35"/>
        <v>0</v>
      </c>
      <c r="N153" s="28" t="str">
        <f ca="1">'Task PV @ PT'!BO154</f>
        <v>x</v>
      </c>
      <c r="O153" s="28" t="str">
        <f ca="1">'Task PV @ PT'!BN154</f>
        <v>x</v>
      </c>
      <c r="P153" s="28">
        <f t="shared" ca="1" si="43"/>
        <v>0</v>
      </c>
      <c r="Q153" s="28">
        <f t="shared" ca="1" si="30"/>
        <v>0</v>
      </c>
      <c r="R153" s="28">
        <f t="shared" ca="1" si="31"/>
        <v>0</v>
      </c>
      <c r="S153" s="28">
        <f t="shared" ca="1" si="32"/>
        <v>0</v>
      </c>
      <c r="T153" s="28">
        <f t="shared" ca="1" si="33"/>
        <v>0</v>
      </c>
      <c r="U153" s="28">
        <f t="shared" ca="1" si="41"/>
        <v>0</v>
      </c>
      <c r="V153" s="28">
        <f t="shared" ca="1" si="42"/>
        <v>0</v>
      </c>
    </row>
    <row r="154" spans="1:22" x14ac:dyDescent="0.2">
      <c r="A154" s="95" t="str">
        <f>'Task PV @ PT'!A155</f>
        <v>Task Identifier</v>
      </c>
      <c r="B154" s="248" t="str">
        <f>'Task PV @ PT'!B155</f>
        <v>x</v>
      </c>
      <c r="C154" s="248" t="str">
        <f>'Task PV @ PT'!C155</f>
        <v>x</v>
      </c>
      <c r="D154" s="10" t="str">
        <f>'Task PV @ PT'!D155</f>
        <v>x</v>
      </c>
      <c r="E154" s="248" t="str">
        <f>'Task EV @ AT'!B155</f>
        <v>x</v>
      </c>
      <c r="F154" s="248" t="str">
        <f>'Task EV @ AT'!C155</f>
        <v>x</v>
      </c>
      <c r="G154" s="214" t="str">
        <f ca="1">'Task EV @ AT'!BM155</f>
        <v>x</v>
      </c>
      <c r="H154" s="24" t="str">
        <f t="shared" si="36"/>
        <v>x</v>
      </c>
      <c r="I154" s="24" t="str">
        <f t="shared" si="37"/>
        <v>x</v>
      </c>
      <c r="J154" s="24" t="str">
        <f t="shared" si="38"/>
        <v>x</v>
      </c>
      <c r="K154" s="24" t="str">
        <f t="shared" si="39"/>
        <v>x</v>
      </c>
      <c r="L154" s="9">
        <f t="shared" ca="1" si="40"/>
        <v>0</v>
      </c>
      <c r="M154" s="11">
        <f t="shared" si="35"/>
        <v>0</v>
      </c>
      <c r="N154" s="28" t="str">
        <f ca="1">'Task PV @ PT'!BO155</f>
        <v>x</v>
      </c>
      <c r="O154" s="28" t="str">
        <f ca="1">'Task PV @ PT'!BN155</f>
        <v>x</v>
      </c>
      <c r="P154" s="28">
        <f t="shared" ca="1" si="43"/>
        <v>0</v>
      </c>
      <c r="Q154" s="28">
        <f t="shared" ca="1" si="30"/>
        <v>0</v>
      </c>
      <c r="R154" s="28">
        <f t="shared" ca="1" si="31"/>
        <v>0</v>
      </c>
      <c r="S154" s="28">
        <f t="shared" ca="1" si="32"/>
        <v>0</v>
      </c>
      <c r="T154" s="28">
        <f t="shared" ca="1" si="33"/>
        <v>0</v>
      </c>
      <c r="U154" s="28">
        <f t="shared" ca="1" si="41"/>
        <v>0</v>
      </c>
      <c r="V154" s="28">
        <f t="shared" ca="1" si="42"/>
        <v>0</v>
      </c>
    </row>
    <row r="155" spans="1:22" x14ac:dyDescent="0.2">
      <c r="A155" s="95" t="str">
        <f>'Task PV @ PT'!A156</f>
        <v>Task Identifier</v>
      </c>
      <c r="B155" s="248" t="str">
        <f>'Task PV @ PT'!B156</f>
        <v>x</v>
      </c>
      <c r="C155" s="248" t="str">
        <f>'Task PV @ PT'!C156</f>
        <v>x</v>
      </c>
      <c r="D155" s="10" t="str">
        <f>'Task PV @ PT'!D156</f>
        <v>x</v>
      </c>
      <c r="E155" s="248" t="str">
        <f>'Task EV @ AT'!B156</f>
        <v>x</v>
      </c>
      <c r="F155" s="248" t="str">
        <f>'Task EV @ AT'!C156</f>
        <v>x</v>
      </c>
      <c r="G155" s="214" t="str">
        <f ca="1">'Task EV @ AT'!BM156</f>
        <v>x</v>
      </c>
      <c r="H155" s="24" t="str">
        <f t="shared" si="36"/>
        <v>x</v>
      </c>
      <c r="I155" s="24" t="str">
        <f t="shared" si="37"/>
        <v>x</v>
      </c>
      <c r="J155" s="24" t="str">
        <f t="shared" si="38"/>
        <v>x</v>
      </c>
      <c r="K155" s="24" t="str">
        <f t="shared" si="39"/>
        <v>x</v>
      </c>
      <c r="L155" s="9">
        <f t="shared" ca="1" si="40"/>
        <v>0</v>
      </c>
      <c r="M155" s="11">
        <f t="shared" si="35"/>
        <v>0</v>
      </c>
      <c r="N155" s="28" t="str">
        <f ca="1">'Task PV @ PT'!BO156</f>
        <v>x</v>
      </c>
      <c r="O155" s="28" t="str">
        <f ca="1">'Task PV @ PT'!BN156</f>
        <v>x</v>
      </c>
      <c r="P155" s="28">
        <f t="shared" ca="1" si="43"/>
        <v>0</v>
      </c>
      <c r="Q155" s="28">
        <f t="shared" ca="1" si="30"/>
        <v>0</v>
      </c>
      <c r="R155" s="28">
        <f t="shared" ca="1" si="31"/>
        <v>0</v>
      </c>
      <c r="S155" s="28">
        <f t="shared" ca="1" si="32"/>
        <v>0</v>
      </c>
      <c r="T155" s="28">
        <f t="shared" ca="1" si="33"/>
        <v>0</v>
      </c>
      <c r="U155" s="28">
        <f t="shared" ca="1" si="41"/>
        <v>0</v>
      </c>
      <c r="V155" s="28">
        <f t="shared" ca="1" si="42"/>
        <v>0</v>
      </c>
    </row>
    <row r="156" spans="1:22" x14ac:dyDescent="0.2">
      <c r="A156" s="95" t="str">
        <f>'Task PV @ PT'!A157</f>
        <v>Task Identifier</v>
      </c>
      <c r="B156" s="248" t="str">
        <f>'Task PV @ PT'!B157</f>
        <v>x</v>
      </c>
      <c r="C156" s="248" t="str">
        <f>'Task PV @ PT'!C157</f>
        <v>x</v>
      </c>
      <c r="D156" s="10" t="str">
        <f>'Task PV @ PT'!D157</f>
        <v>x</v>
      </c>
      <c r="E156" s="248" t="str">
        <f>'Task EV @ AT'!B157</f>
        <v>x</v>
      </c>
      <c r="F156" s="248" t="str">
        <f>'Task EV @ AT'!C157</f>
        <v>x</v>
      </c>
      <c r="G156" s="214" t="str">
        <f ca="1">'Task EV @ AT'!BM157</f>
        <v>x</v>
      </c>
      <c r="H156" s="24" t="str">
        <f t="shared" si="36"/>
        <v>x</v>
      </c>
      <c r="I156" s="24" t="str">
        <f t="shared" si="37"/>
        <v>x</v>
      </c>
      <c r="J156" s="24" t="str">
        <f t="shared" si="38"/>
        <v>x</v>
      </c>
      <c r="K156" s="24" t="str">
        <f t="shared" si="39"/>
        <v>x</v>
      </c>
      <c r="L156" s="9">
        <f t="shared" ca="1" si="40"/>
        <v>0</v>
      </c>
      <c r="M156" s="11">
        <f t="shared" si="35"/>
        <v>0</v>
      </c>
      <c r="N156" s="28" t="str">
        <f ca="1">'Task PV @ PT'!BO157</f>
        <v>x</v>
      </c>
      <c r="O156" s="28" t="str">
        <f ca="1">'Task PV @ PT'!BN157</f>
        <v>x</v>
      </c>
      <c r="P156" s="28">
        <f t="shared" ca="1" si="43"/>
        <v>0</v>
      </c>
      <c r="Q156" s="28">
        <f t="shared" ca="1" si="30"/>
        <v>0</v>
      </c>
      <c r="R156" s="28">
        <f t="shared" ca="1" si="31"/>
        <v>0</v>
      </c>
      <c r="S156" s="28">
        <f t="shared" ca="1" si="32"/>
        <v>0</v>
      </c>
      <c r="T156" s="28">
        <f t="shared" ca="1" si="33"/>
        <v>0</v>
      </c>
      <c r="U156" s="28">
        <f t="shared" ca="1" si="41"/>
        <v>0</v>
      </c>
      <c r="V156" s="28">
        <f t="shared" ca="1" si="42"/>
        <v>0</v>
      </c>
    </row>
    <row r="157" spans="1:22" x14ac:dyDescent="0.2">
      <c r="A157" s="95" t="str">
        <f>'Task PV @ PT'!A158</f>
        <v>Task Identifier</v>
      </c>
      <c r="B157" s="248" t="str">
        <f>'Task PV @ PT'!B158</f>
        <v>x</v>
      </c>
      <c r="C157" s="248" t="str">
        <f>'Task PV @ PT'!C158</f>
        <v>x</v>
      </c>
      <c r="D157" s="10" t="str">
        <f>'Task PV @ PT'!D158</f>
        <v>x</v>
      </c>
      <c r="E157" s="248" t="str">
        <f>'Task EV @ AT'!B158</f>
        <v>x</v>
      </c>
      <c r="F157" s="248" t="str">
        <f>'Task EV @ AT'!C158</f>
        <v>x</v>
      </c>
      <c r="G157" s="214" t="str">
        <f ca="1">'Task EV @ AT'!BM158</f>
        <v>x</v>
      </c>
      <c r="H157" s="24" t="str">
        <f t="shared" si="36"/>
        <v>x</v>
      </c>
      <c r="I157" s="24" t="str">
        <f t="shared" si="37"/>
        <v>x</v>
      </c>
      <c r="J157" s="24" t="str">
        <f t="shared" si="38"/>
        <v>x</v>
      </c>
      <c r="K157" s="24" t="str">
        <f t="shared" si="39"/>
        <v>x</v>
      </c>
      <c r="L157" s="9">
        <f t="shared" ca="1" si="40"/>
        <v>0</v>
      </c>
      <c r="M157" s="11">
        <f t="shared" si="35"/>
        <v>0</v>
      </c>
      <c r="N157" s="28" t="str">
        <f ca="1">'Task PV @ PT'!BO158</f>
        <v>x</v>
      </c>
      <c r="O157" s="28" t="str">
        <f ca="1">'Task PV @ PT'!BN158</f>
        <v>x</v>
      </c>
      <c r="P157" s="28">
        <f t="shared" ca="1" si="43"/>
        <v>0</v>
      </c>
      <c r="Q157" s="28">
        <f t="shared" ca="1" si="30"/>
        <v>0</v>
      </c>
      <c r="R157" s="28">
        <f t="shared" ca="1" si="31"/>
        <v>0</v>
      </c>
      <c r="S157" s="28">
        <f t="shared" ca="1" si="32"/>
        <v>0</v>
      </c>
      <c r="T157" s="28">
        <f t="shared" ca="1" si="33"/>
        <v>0</v>
      </c>
      <c r="U157" s="28">
        <f t="shared" ca="1" si="41"/>
        <v>0</v>
      </c>
      <c r="V157" s="28">
        <f t="shared" ca="1" si="42"/>
        <v>0</v>
      </c>
    </row>
    <row r="158" spans="1:22" x14ac:dyDescent="0.2">
      <c r="A158" s="95" t="str">
        <f>'Task PV @ PT'!A159</f>
        <v>Task Identifier</v>
      </c>
      <c r="B158" s="248" t="str">
        <f>'Task PV @ PT'!B159</f>
        <v>x</v>
      </c>
      <c r="C158" s="248" t="str">
        <f>'Task PV @ PT'!C159</f>
        <v>x</v>
      </c>
      <c r="D158" s="10" t="str">
        <f>'Task PV @ PT'!D159</f>
        <v>x</v>
      </c>
      <c r="E158" s="248" t="str">
        <f>'Task EV @ AT'!B159</f>
        <v>x</v>
      </c>
      <c r="F158" s="248" t="str">
        <f>'Task EV @ AT'!C159</f>
        <v>x</v>
      </c>
      <c r="G158" s="214" t="str">
        <f ca="1">'Task EV @ AT'!BM159</f>
        <v>x</v>
      </c>
      <c r="H158" s="24" t="str">
        <f t="shared" si="36"/>
        <v>x</v>
      </c>
      <c r="I158" s="24" t="str">
        <f t="shared" si="37"/>
        <v>x</v>
      </c>
      <c r="J158" s="24" t="str">
        <f t="shared" si="38"/>
        <v>x</v>
      </c>
      <c r="K158" s="24" t="str">
        <f t="shared" si="39"/>
        <v>x</v>
      </c>
      <c r="L158" s="9">
        <f t="shared" ca="1" si="40"/>
        <v>0</v>
      </c>
      <c r="M158" s="11">
        <f t="shared" si="35"/>
        <v>0</v>
      </c>
      <c r="N158" s="28" t="str">
        <f ca="1">'Task PV @ PT'!BO159</f>
        <v>x</v>
      </c>
      <c r="O158" s="28" t="str">
        <f ca="1">'Task PV @ PT'!BN159</f>
        <v>x</v>
      </c>
      <c r="P158" s="28">
        <f t="shared" ca="1" si="43"/>
        <v>0</v>
      </c>
      <c r="Q158" s="28">
        <f t="shared" ca="1" si="30"/>
        <v>0</v>
      </c>
      <c r="R158" s="28">
        <f t="shared" ca="1" si="31"/>
        <v>0</v>
      </c>
      <c r="S158" s="28">
        <f t="shared" ca="1" si="32"/>
        <v>0</v>
      </c>
      <c r="T158" s="28">
        <f t="shared" ca="1" si="33"/>
        <v>0</v>
      </c>
      <c r="U158" s="28">
        <f t="shared" ca="1" si="41"/>
        <v>0</v>
      </c>
      <c r="V158" s="28">
        <f t="shared" ca="1" si="42"/>
        <v>0</v>
      </c>
    </row>
    <row r="159" spans="1:22" x14ac:dyDescent="0.2">
      <c r="A159" s="95" t="str">
        <f>'Task PV @ PT'!A160</f>
        <v>Task Identifier</v>
      </c>
      <c r="B159" s="248" t="str">
        <f>'Task PV @ PT'!B160</f>
        <v>x</v>
      </c>
      <c r="C159" s="248" t="str">
        <f>'Task PV @ PT'!C160</f>
        <v>x</v>
      </c>
      <c r="D159" s="10" t="str">
        <f>'Task PV @ PT'!D160</f>
        <v>x</v>
      </c>
      <c r="E159" s="248" t="str">
        <f>'Task EV @ AT'!B160</f>
        <v>x</v>
      </c>
      <c r="F159" s="248" t="str">
        <f>'Task EV @ AT'!C160</f>
        <v>x</v>
      </c>
      <c r="G159" s="214" t="str">
        <f ca="1">'Task EV @ AT'!BM160</f>
        <v>x</v>
      </c>
      <c r="H159" s="24" t="str">
        <f t="shared" si="36"/>
        <v>x</v>
      </c>
      <c r="I159" s="24" t="str">
        <f t="shared" si="37"/>
        <v>x</v>
      </c>
      <c r="J159" s="24" t="str">
        <f t="shared" si="38"/>
        <v>x</v>
      </c>
      <c r="K159" s="24" t="str">
        <f t="shared" si="39"/>
        <v>x</v>
      </c>
      <c r="L159" s="9">
        <f t="shared" ca="1" si="40"/>
        <v>0</v>
      </c>
      <c r="M159" s="11">
        <f t="shared" si="35"/>
        <v>0</v>
      </c>
      <c r="N159" s="28" t="str">
        <f ca="1">'Task PV @ PT'!BO160</f>
        <v>x</v>
      </c>
      <c r="O159" s="28" t="str">
        <f ca="1">'Task PV @ PT'!BN160</f>
        <v>x</v>
      </c>
      <c r="P159" s="28">
        <f t="shared" ca="1" si="43"/>
        <v>0</v>
      </c>
      <c r="Q159" s="28">
        <f t="shared" ca="1" si="30"/>
        <v>0</v>
      </c>
      <c r="R159" s="28">
        <f t="shared" ca="1" si="31"/>
        <v>0</v>
      </c>
      <c r="S159" s="28">
        <f t="shared" ca="1" si="32"/>
        <v>0</v>
      </c>
      <c r="T159" s="28">
        <f t="shared" ca="1" si="33"/>
        <v>0</v>
      </c>
      <c r="U159" s="28">
        <f t="shared" ca="1" si="41"/>
        <v>0</v>
      </c>
      <c r="V159" s="28">
        <f t="shared" ca="1" si="42"/>
        <v>0</v>
      </c>
    </row>
    <row r="160" spans="1:22" x14ac:dyDescent="0.2">
      <c r="A160" s="95" t="str">
        <f>'Task PV @ PT'!A161</f>
        <v>Task Identifier</v>
      </c>
      <c r="B160" s="248" t="str">
        <f>'Task PV @ PT'!B161</f>
        <v>x</v>
      </c>
      <c r="C160" s="248" t="str">
        <f>'Task PV @ PT'!C161</f>
        <v>x</v>
      </c>
      <c r="D160" s="10" t="str">
        <f>'Task PV @ PT'!D161</f>
        <v>x</v>
      </c>
      <c r="E160" s="248" t="str">
        <f>'Task EV @ AT'!B161</f>
        <v>x</v>
      </c>
      <c r="F160" s="248" t="str">
        <f>'Task EV @ AT'!C161</f>
        <v>x</v>
      </c>
      <c r="G160" s="214" t="str">
        <f ca="1">'Task EV @ AT'!BM161</f>
        <v>x</v>
      </c>
      <c r="H160" s="24" t="str">
        <f t="shared" si="36"/>
        <v>x</v>
      </c>
      <c r="I160" s="24" t="str">
        <f t="shared" si="37"/>
        <v>x</v>
      </c>
      <c r="J160" s="24" t="str">
        <f t="shared" si="38"/>
        <v>x</v>
      </c>
      <c r="K160" s="24" t="str">
        <f t="shared" si="39"/>
        <v>x</v>
      </c>
      <c r="L160" s="9">
        <f t="shared" ca="1" si="40"/>
        <v>0</v>
      </c>
      <c r="M160" s="11">
        <f t="shared" si="35"/>
        <v>0</v>
      </c>
      <c r="N160" s="28" t="str">
        <f ca="1">'Task PV @ PT'!BO161</f>
        <v>x</v>
      </c>
      <c r="O160" s="28" t="str">
        <f ca="1">'Task PV @ PT'!BN161</f>
        <v>x</v>
      </c>
      <c r="P160" s="28">
        <f t="shared" ca="1" si="43"/>
        <v>0</v>
      </c>
      <c r="Q160" s="28">
        <f t="shared" ca="1" si="30"/>
        <v>0</v>
      </c>
      <c r="R160" s="28">
        <f t="shared" ca="1" si="31"/>
        <v>0</v>
      </c>
      <c r="S160" s="28">
        <f t="shared" ca="1" si="32"/>
        <v>0</v>
      </c>
      <c r="T160" s="28">
        <f t="shared" ca="1" si="33"/>
        <v>0</v>
      </c>
      <c r="U160" s="28">
        <f t="shared" ca="1" si="41"/>
        <v>0</v>
      </c>
      <c r="V160" s="28">
        <f t="shared" ca="1" si="42"/>
        <v>0</v>
      </c>
    </row>
    <row r="161" spans="1:22" x14ac:dyDescent="0.2">
      <c r="A161" s="95" t="str">
        <f>'Task PV @ PT'!A162</f>
        <v>Task Identifier</v>
      </c>
      <c r="B161" s="248" t="str">
        <f>'Task PV @ PT'!B162</f>
        <v>x</v>
      </c>
      <c r="C161" s="248" t="str">
        <f>'Task PV @ PT'!C162</f>
        <v>x</v>
      </c>
      <c r="D161" s="10" t="str">
        <f>'Task PV @ PT'!D162</f>
        <v>x</v>
      </c>
      <c r="E161" s="248" t="str">
        <f>'Task EV @ AT'!B162</f>
        <v>x</v>
      </c>
      <c r="F161" s="248" t="str">
        <f>'Task EV @ AT'!C162</f>
        <v>x</v>
      </c>
      <c r="G161" s="214" t="str">
        <f ca="1">'Task EV @ AT'!BM162</f>
        <v>x</v>
      </c>
      <c r="H161" s="24" t="str">
        <f t="shared" si="36"/>
        <v>x</v>
      </c>
      <c r="I161" s="24" t="str">
        <f t="shared" si="37"/>
        <v>x</v>
      </c>
      <c r="J161" s="24" t="str">
        <f t="shared" si="38"/>
        <v>x</v>
      </c>
      <c r="K161" s="24" t="str">
        <f t="shared" si="39"/>
        <v>x</v>
      </c>
      <c r="L161" s="9">
        <f t="shared" ca="1" si="40"/>
        <v>0</v>
      </c>
      <c r="M161" s="11">
        <f t="shared" si="35"/>
        <v>0</v>
      </c>
      <c r="N161" s="28" t="str">
        <f ca="1">'Task PV @ PT'!BO162</f>
        <v>x</v>
      </c>
      <c r="O161" s="28" t="str">
        <f ca="1">'Task PV @ PT'!BN162</f>
        <v>x</v>
      </c>
      <c r="P161" s="28">
        <f t="shared" ca="1" si="43"/>
        <v>0</v>
      </c>
      <c r="Q161" s="28">
        <f t="shared" ca="1" si="30"/>
        <v>0</v>
      </c>
      <c r="R161" s="28">
        <f t="shared" ca="1" si="31"/>
        <v>0</v>
      </c>
      <c r="S161" s="28">
        <f t="shared" ca="1" si="32"/>
        <v>0</v>
      </c>
      <c r="T161" s="28">
        <f t="shared" ca="1" si="33"/>
        <v>0</v>
      </c>
      <c r="U161" s="28">
        <f t="shared" ca="1" si="41"/>
        <v>0</v>
      </c>
      <c r="V161" s="28">
        <f t="shared" ca="1" si="42"/>
        <v>0</v>
      </c>
    </row>
    <row r="162" spans="1:22" x14ac:dyDescent="0.2">
      <c r="A162" s="95" t="str">
        <f>'Task PV @ PT'!A163</f>
        <v>Task Identifier</v>
      </c>
      <c r="B162" s="248" t="str">
        <f>'Task PV @ PT'!B163</f>
        <v>x</v>
      </c>
      <c r="C162" s="248" t="str">
        <f>'Task PV @ PT'!C163</f>
        <v>x</v>
      </c>
      <c r="D162" s="10" t="str">
        <f>'Task PV @ PT'!D163</f>
        <v>x</v>
      </c>
      <c r="E162" s="248" t="str">
        <f>'Task EV @ AT'!B163</f>
        <v>x</v>
      </c>
      <c r="F162" s="248" t="str">
        <f>'Task EV @ AT'!C163</f>
        <v>x</v>
      </c>
      <c r="G162" s="214" t="str">
        <f ca="1">'Task EV @ AT'!BM163</f>
        <v>x</v>
      </c>
      <c r="H162" s="24" t="str">
        <f t="shared" si="36"/>
        <v>x</v>
      </c>
      <c r="I162" s="24" t="str">
        <f t="shared" si="37"/>
        <v>x</v>
      </c>
      <c r="J162" s="24" t="str">
        <f t="shared" si="38"/>
        <v>x</v>
      </c>
      <c r="K162" s="24" t="str">
        <f t="shared" si="39"/>
        <v>x</v>
      </c>
      <c r="L162" s="9">
        <f t="shared" ca="1" si="40"/>
        <v>0</v>
      </c>
      <c r="M162" s="11">
        <f t="shared" si="35"/>
        <v>0</v>
      </c>
      <c r="N162" s="28" t="str">
        <f ca="1">'Task PV @ PT'!BO163</f>
        <v>x</v>
      </c>
      <c r="O162" s="28" t="str">
        <f ca="1">'Task PV @ PT'!BN163</f>
        <v>x</v>
      </c>
      <c r="P162" s="28">
        <f t="shared" ca="1" si="43"/>
        <v>0</v>
      </c>
      <c r="Q162" s="28">
        <f t="shared" ca="1" si="30"/>
        <v>0</v>
      </c>
      <c r="R162" s="28">
        <f t="shared" ca="1" si="31"/>
        <v>0</v>
      </c>
      <c r="S162" s="28">
        <f t="shared" ca="1" si="32"/>
        <v>0</v>
      </c>
      <c r="T162" s="28">
        <f t="shared" ca="1" si="33"/>
        <v>0</v>
      </c>
      <c r="U162" s="28">
        <f t="shared" ca="1" si="41"/>
        <v>0</v>
      </c>
      <c r="V162" s="28">
        <f t="shared" ca="1" si="42"/>
        <v>0</v>
      </c>
    </row>
    <row r="163" spans="1:22" x14ac:dyDescent="0.2">
      <c r="A163" s="95" t="str">
        <f>'Task PV @ PT'!A164</f>
        <v>Task Identifier</v>
      </c>
      <c r="B163" s="248" t="str">
        <f>'Task PV @ PT'!B164</f>
        <v>x</v>
      </c>
      <c r="C163" s="248" t="str">
        <f>'Task PV @ PT'!C164</f>
        <v>x</v>
      </c>
      <c r="D163" s="10" t="str">
        <f>'Task PV @ PT'!D164</f>
        <v>x</v>
      </c>
      <c r="E163" s="248" t="str">
        <f>'Task EV @ AT'!B164</f>
        <v>x</v>
      </c>
      <c r="F163" s="248" t="str">
        <f>'Task EV @ AT'!C164</f>
        <v>x</v>
      </c>
      <c r="G163" s="214" t="str">
        <f ca="1">'Task EV @ AT'!BM164</f>
        <v>x</v>
      </c>
      <c r="H163" s="24" t="str">
        <f t="shared" si="36"/>
        <v>x</v>
      </c>
      <c r="I163" s="24" t="str">
        <f t="shared" si="37"/>
        <v>x</v>
      </c>
      <c r="J163" s="24" t="str">
        <f t="shared" si="38"/>
        <v>x</v>
      </c>
      <c r="K163" s="24" t="str">
        <f t="shared" si="39"/>
        <v>x</v>
      </c>
      <c r="L163" s="9">
        <f t="shared" ca="1" si="40"/>
        <v>0</v>
      </c>
      <c r="M163" s="11">
        <f t="shared" si="35"/>
        <v>0</v>
      </c>
      <c r="N163" s="28" t="str">
        <f ca="1">'Task PV @ PT'!BO164</f>
        <v>x</v>
      </c>
      <c r="O163" s="28" t="str">
        <f ca="1">'Task PV @ PT'!BN164</f>
        <v>x</v>
      </c>
      <c r="P163" s="28">
        <f t="shared" ca="1" si="43"/>
        <v>0</v>
      </c>
      <c r="Q163" s="28">
        <f t="shared" ca="1" si="30"/>
        <v>0</v>
      </c>
      <c r="R163" s="28">
        <f t="shared" ca="1" si="31"/>
        <v>0</v>
      </c>
      <c r="S163" s="28">
        <f t="shared" ca="1" si="32"/>
        <v>0</v>
      </c>
      <c r="T163" s="28">
        <f t="shared" ca="1" si="33"/>
        <v>0</v>
      </c>
      <c r="U163" s="28">
        <f t="shared" ca="1" si="41"/>
        <v>0</v>
      </c>
      <c r="V163" s="28">
        <f t="shared" ca="1" si="42"/>
        <v>0</v>
      </c>
    </row>
    <row r="164" spans="1:22" x14ac:dyDescent="0.2">
      <c r="A164" s="95" t="str">
        <f>'Task PV @ PT'!A165</f>
        <v>Task Identifier</v>
      </c>
      <c r="B164" s="248" t="str">
        <f>'Task PV @ PT'!B165</f>
        <v>x</v>
      </c>
      <c r="C164" s="248" t="str">
        <f>'Task PV @ PT'!C165</f>
        <v>x</v>
      </c>
      <c r="D164" s="10" t="str">
        <f>'Task PV @ PT'!D165</f>
        <v>x</v>
      </c>
      <c r="E164" s="248" t="str">
        <f>'Task EV @ AT'!B165</f>
        <v>x</v>
      </c>
      <c r="F164" s="248" t="str">
        <f>'Task EV @ AT'!C165</f>
        <v>x</v>
      </c>
      <c r="G164" s="214" t="str">
        <f ca="1">'Task EV @ AT'!BM165</f>
        <v>x</v>
      </c>
      <c r="H164" s="24" t="str">
        <f t="shared" si="36"/>
        <v>x</v>
      </c>
      <c r="I164" s="24" t="str">
        <f t="shared" si="37"/>
        <v>x</v>
      </c>
      <c r="J164" s="24" t="str">
        <f t="shared" si="38"/>
        <v>x</v>
      </c>
      <c r="K164" s="24" t="str">
        <f t="shared" si="39"/>
        <v>x</v>
      </c>
      <c r="L164" s="9">
        <f t="shared" ca="1" si="40"/>
        <v>0</v>
      </c>
      <c r="M164" s="11">
        <f t="shared" ref="M164:M200" si="44">IF($W$6&gt;=$K164,"C",IF($W$6&gt;$J164,"S",0))</f>
        <v>0</v>
      </c>
      <c r="N164" s="28" t="str">
        <f ca="1">'Task PV @ PT'!BO165</f>
        <v>x</v>
      </c>
      <c r="O164" s="28" t="str">
        <f ca="1">'Task PV @ PT'!BN165</f>
        <v>x</v>
      </c>
      <c r="P164" s="28">
        <f t="shared" ca="1" si="43"/>
        <v>0</v>
      </c>
      <c r="Q164" s="28">
        <f t="shared" ca="1" si="30"/>
        <v>0</v>
      </c>
      <c r="R164" s="28">
        <f t="shared" ca="1" si="31"/>
        <v>0</v>
      </c>
      <c r="S164" s="28">
        <f t="shared" ca="1" si="32"/>
        <v>0</v>
      </c>
      <c r="T164" s="28">
        <f t="shared" ca="1" si="33"/>
        <v>0</v>
      </c>
      <c r="U164" s="28">
        <f t="shared" ca="1" si="41"/>
        <v>0</v>
      </c>
      <c r="V164" s="28">
        <f t="shared" ca="1" si="42"/>
        <v>0</v>
      </c>
    </row>
    <row r="165" spans="1:22" x14ac:dyDescent="0.2">
      <c r="A165" s="95" t="str">
        <f>'Task PV @ PT'!A166</f>
        <v>Task Identifier</v>
      </c>
      <c r="B165" s="248" t="str">
        <f>'Task PV @ PT'!B166</f>
        <v>x</v>
      </c>
      <c r="C165" s="248" t="str">
        <f>'Task PV @ PT'!C166</f>
        <v>x</v>
      </c>
      <c r="D165" s="10" t="str">
        <f>'Task PV @ PT'!D166</f>
        <v>x</v>
      </c>
      <c r="E165" s="248" t="str">
        <f>'Task EV @ AT'!B166</f>
        <v>x</v>
      </c>
      <c r="F165" s="248" t="str">
        <f>'Task EV @ AT'!C166</f>
        <v>x</v>
      </c>
      <c r="G165" s="214" t="str">
        <f ca="1">'Task EV @ AT'!BM166</f>
        <v>x</v>
      </c>
      <c r="H165" s="24" t="str">
        <f t="shared" si="36"/>
        <v>x</v>
      </c>
      <c r="I165" s="24" t="str">
        <f t="shared" si="37"/>
        <v>x</v>
      </c>
      <c r="J165" s="24" t="str">
        <f t="shared" si="38"/>
        <v>x</v>
      </c>
      <c r="K165" s="24" t="str">
        <f t="shared" si="39"/>
        <v>x</v>
      </c>
      <c r="L165" s="9">
        <f t="shared" ca="1" si="40"/>
        <v>0</v>
      </c>
      <c r="M165" s="11">
        <f t="shared" si="44"/>
        <v>0</v>
      </c>
      <c r="N165" s="28" t="str">
        <f ca="1">'Task PV @ PT'!BO166</f>
        <v>x</v>
      </c>
      <c r="O165" s="28" t="str">
        <f ca="1">'Task PV @ PT'!BN166</f>
        <v>x</v>
      </c>
      <c r="P165" s="28">
        <f t="shared" ca="1" si="43"/>
        <v>0</v>
      </c>
      <c r="Q165" s="28">
        <f t="shared" ca="1" si="30"/>
        <v>0</v>
      </c>
      <c r="R165" s="28">
        <f t="shared" ca="1" si="31"/>
        <v>0</v>
      </c>
      <c r="S165" s="28">
        <f t="shared" ca="1" si="32"/>
        <v>0</v>
      </c>
      <c r="T165" s="28">
        <f t="shared" ca="1" si="33"/>
        <v>0</v>
      </c>
      <c r="U165" s="28">
        <f t="shared" ca="1" si="41"/>
        <v>0</v>
      </c>
      <c r="V165" s="28">
        <f t="shared" ca="1" si="42"/>
        <v>0</v>
      </c>
    </row>
    <row r="166" spans="1:22" x14ac:dyDescent="0.2">
      <c r="A166" s="95" t="str">
        <f>'Task PV @ PT'!A167</f>
        <v>Task Identifier</v>
      </c>
      <c r="B166" s="248" t="str">
        <f>'Task PV @ PT'!B167</f>
        <v>x</v>
      </c>
      <c r="C166" s="248" t="str">
        <f>'Task PV @ PT'!C167</f>
        <v>x</v>
      </c>
      <c r="D166" s="10" t="str">
        <f>'Task PV @ PT'!D167</f>
        <v>x</v>
      </c>
      <c r="E166" s="248" t="str">
        <f>'Task EV @ AT'!B167</f>
        <v>x</v>
      </c>
      <c r="F166" s="248" t="str">
        <f>'Task EV @ AT'!C167</f>
        <v>x</v>
      </c>
      <c r="G166" s="214" t="str">
        <f ca="1">'Task EV @ AT'!BM167</f>
        <v>x</v>
      </c>
      <c r="H166" s="24" t="str">
        <f t="shared" si="36"/>
        <v>x</v>
      </c>
      <c r="I166" s="24" t="str">
        <f t="shared" si="37"/>
        <v>x</v>
      </c>
      <c r="J166" s="24" t="str">
        <f t="shared" si="38"/>
        <v>x</v>
      </c>
      <c r="K166" s="24" t="str">
        <f t="shared" si="39"/>
        <v>x</v>
      </c>
      <c r="L166" s="9">
        <f t="shared" ca="1" si="40"/>
        <v>0</v>
      </c>
      <c r="M166" s="11">
        <f t="shared" si="44"/>
        <v>0</v>
      </c>
      <c r="N166" s="28" t="str">
        <f ca="1">'Task PV @ PT'!BO167</f>
        <v>x</v>
      </c>
      <c r="O166" s="28" t="str">
        <f ca="1">'Task PV @ PT'!BN167</f>
        <v>x</v>
      </c>
      <c r="P166" s="28">
        <f t="shared" ca="1" si="43"/>
        <v>0</v>
      </c>
      <c r="Q166" s="28">
        <f t="shared" ca="1" si="30"/>
        <v>0</v>
      </c>
      <c r="R166" s="28">
        <f t="shared" ca="1" si="31"/>
        <v>0</v>
      </c>
      <c r="S166" s="28">
        <f t="shared" ca="1" si="32"/>
        <v>0</v>
      </c>
      <c r="T166" s="28">
        <f t="shared" ca="1" si="33"/>
        <v>0</v>
      </c>
      <c r="U166" s="28">
        <f t="shared" ca="1" si="41"/>
        <v>0</v>
      </c>
      <c r="V166" s="28">
        <f t="shared" ca="1" si="42"/>
        <v>0</v>
      </c>
    </row>
    <row r="167" spans="1:22" x14ac:dyDescent="0.2">
      <c r="A167" s="95" t="str">
        <f>'Task PV @ PT'!A168</f>
        <v>Task Identifier</v>
      </c>
      <c r="B167" s="248" t="str">
        <f>'Task PV @ PT'!B168</f>
        <v>x</v>
      </c>
      <c r="C167" s="248" t="str">
        <f>'Task PV @ PT'!C168</f>
        <v>x</v>
      </c>
      <c r="D167" s="10" t="str">
        <f>'Task PV @ PT'!D168</f>
        <v>x</v>
      </c>
      <c r="E167" s="248" t="str">
        <f>'Task EV @ AT'!B168</f>
        <v>x</v>
      </c>
      <c r="F167" s="248" t="str">
        <f>'Task EV @ AT'!C168</f>
        <v>x</v>
      </c>
      <c r="G167" s="214" t="str">
        <f ca="1">'Task EV @ AT'!BM168</f>
        <v>x</v>
      </c>
      <c r="H167" s="24" t="str">
        <f t="shared" si="36"/>
        <v>x</v>
      </c>
      <c r="I167" s="24" t="str">
        <f t="shared" si="37"/>
        <v>x</v>
      </c>
      <c r="J167" s="24" t="str">
        <f t="shared" si="38"/>
        <v>x</v>
      </c>
      <c r="K167" s="24" t="str">
        <f t="shared" si="39"/>
        <v>x</v>
      </c>
      <c r="L167" s="9">
        <f t="shared" ca="1" si="40"/>
        <v>0</v>
      </c>
      <c r="M167" s="11">
        <f t="shared" si="44"/>
        <v>0</v>
      </c>
      <c r="N167" s="28" t="str">
        <f ca="1">'Task PV @ PT'!BO168</f>
        <v>x</v>
      </c>
      <c r="O167" s="28" t="str">
        <f ca="1">'Task PV @ PT'!BN168</f>
        <v>x</v>
      </c>
      <c r="P167" s="28">
        <f t="shared" ca="1" si="43"/>
        <v>0</v>
      </c>
      <c r="Q167" s="28">
        <f t="shared" ca="1" si="30"/>
        <v>0</v>
      </c>
      <c r="R167" s="28">
        <f t="shared" ca="1" si="31"/>
        <v>0</v>
      </c>
      <c r="S167" s="28">
        <f t="shared" ca="1" si="32"/>
        <v>0</v>
      </c>
      <c r="T167" s="28">
        <f t="shared" ca="1" si="33"/>
        <v>0</v>
      </c>
      <c r="U167" s="28">
        <f t="shared" ca="1" si="41"/>
        <v>0</v>
      </c>
      <c r="V167" s="28">
        <f t="shared" ca="1" si="42"/>
        <v>0</v>
      </c>
    </row>
    <row r="168" spans="1:22" x14ac:dyDescent="0.2">
      <c r="A168" s="95" t="str">
        <f>'Task PV @ PT'!A169</f>
        <v>Task Identifier</v>
      </c>
      <c r="B168" s="248" t="str">
        <f>'Task PV @ PT'!B169</f>
        <v>x</v>
      </c>
      <c r="C168" s="248" t="str">
        <f>'Task PV @ PT'!C169</f>
        <v>x</v>
      </c>
      <c r="D168" s="10" t="str">
        <f>'Task PV @ PT'!D169</f>
        <v>x</v>
      </c>
      <c r="E168" s="248" t="str">
        <f>'Task EV @ AT'!B169</f>
        <v>x</v>
      </c>
      <c r="F168" s="248" t="str">
        <f>'Task EV @ AT'!C169</f>
        <v>x</v>
      </c>
      <c r="G168" s="214" t="str">
        <f ca="1">'Task EV @ AT'!BM169</f>
        <v>x</v>
      </c>
      <c r="H168" s="24" t="str">
        <f t="shared" si="36"/>
        <v>x</v>
      </c>
      <c r="I168" s="24" t="str">
        <f t="shared" si="37"/>
        <v>x</v>
      </c>
      <c r="J168" s="24" t="str">
        <f t="shared" si="38"/>
        <v>x</v>
      </c>
      <c r="K168" s="24" t="str">
        <f t="shared" si="39"/>
        <v>x</v>
      </c>
      <c r="L168" s="9">
        <f t="shared" ca="1" si="40"/>
        <v>0</v>
      </c>
      <c r="M168" s="11">
        <f t="shared" si="44"/>
        <v>0</v>
      </c>
      <c r="N168" s="28" t="str">
        <f ca="1">'Task PV @ PT'!BO169</f>
        <v>x</v>
      </c>
      <c r="O168" s="28" t="str">
        <f ca="1">'Task PV @ PT'!BN169</f>
        <v>x</v>
      </c>
      <c r="P168" s="28">
        <f t="shared" ca="1" si="43"/>
        <v>0</v>
      </c>
      <c r="Q168" s="28">
        <f t="shared" ca="1" si="30"/>
        <v>0</v>
      </c>
      <c r="R168" s="28">
        <f t="shared" ca="1" si="31"/>
        <v>0</v>
      </c>
      <c r="S168" s="28">
        <f t="shared" ca="1" si="32"/>
        <v>0</v>
      </c>
      <c r="T168" s="28">
        <f t="shared" ca="1" si="33"/>
        <v>0</v>
      </c>
      <c r="U168" s="28">
        <f t="shared" ca="1" si="41"/>
        <v>0</v>
      </c>
      <c r="V168" s="28">
        <f t="shared" ca="1" si="42"/>
        <v>0</v>
      </c>
    </row>
    <row r="169" spans="1:22" x14ac:dyDescent="0.2">
      <c r="A169" s="95" t="str">
        <f>'Task PV @ PT'!A170</f>
        <v>Task Identifier</v>
      </c>
      <c r="B169" s="248" t="str">
        <f>'Task PV @ PT'!B170</f>
        <v>x</v>
      </c>
      <c r="C169" s="248" t="str">
        <f>'Task PV @ PT'!C170</f>
        <v>x</v>
      </c>
      <c r="D169" s="10" t="str">
        <f>'Task PV @ PT'!D170</f>
        <v>x</v>
      </c>
      <c r="E169" s="248" t="str">
        <f>'Task EV @ AT'!B170</f>
        <v>x</v>
      </c>
      <c r="F169" s="248" t="str">
        <f>'Task EV @ AT'!C170</f>
        <v>x</v>
      </c>
      <c r="G169" s="214" t="str">
        <f ca="1">'Task EV @ AT'!BM170</f>
        <v>x</v>
      </c>
      <c r="H169" s="24" t="str">
        <f t="shared" si="36"/>
        <v>x</v>
      </c>
      <c r="I169" s="24" t="str">
        <f t="shared" si="37"/>
        <v>x</v>
      </c>
      <c r="J169" s="24" t="str">
        <f t="shared" si="38"/>
        <v>x</v>
      </c>
      <c r="K169" s="24" t="str">
        <f t="shared" si="39"/>
        <v>x</v>
      </c>
      <c r="L169" s="9">
        <f t="shared" ca="1" si="40"/>
        <v>0</v>
      </c>
      <c r="M169" s="11">
        <f t="shared" si="44"/>
        <v>0</v>
      </c>
      <c r="N169" s="28" t="str">
        <f ca="1">'Task PV @ PT'!BO170</f>
        <v>x</v>
      </c>
      <c r="O169" s="28" t="str">
        <f ca="1">'Task PV @ PT'!BN170</f>
        <v>x</v>
      </c>
      <c r="P169" s="28">
        <f t="shared" ca="1" si="43"/>
        <v>0</v>
      </c>
      <c r="Q169" s="28">
        <f t="shared" ca="1" si="30"/>
        <v>0</v>
      </c>
      <c r="R169" s="28">
        <f t="shared" ca="1" si="31"/>
        <v>0</v>
      </c>
      <c r="S169" s="28">
        <f t="shared" ca="1" si="32"/>
        <v>0</v>
      </c>
      <c r="T169" s="28">
        <f t="shared" ca="1" si="33"/>
        <v>0</v>
      </c>
      <c r="U169" s="28">
        <f t="shared" ca="1" si="41"/>
        <v>0</v>
      </c>
      <c r="V169" s="28">
        <f t="shared" ca="1" si="42"/>
        <v>0</v>
      </c>
    </row>
    <row r="170" spans="1:22" x14ac:dyDescent="0.2">
      <c r="A170" s="95" t="str">
        <f>'Task PV @ PT'!A171</f>
        <v>Task Identifier</v>
      </c>
      <c r="B170" s="248" t="str">
        <f>'Task PV @ PT'!B171</f>
        <v>x</v>
      </c>
      <c r="C170" s="248" t="str">
        <f>'Task PV @ PT'!C171</f>
        <v>x</v>
      </c>
      <c r="D170" s="10" t="str">
        <f>'Task PV @ PT'!D171</f>
        <v>x</v>
      </c>
      <c r="E170" s="248" t="str">
        <f>'Task EV @ AT'!B171</f>
        <v>x</v>
      </c>
      <c r="F170" s="248" t="str">
        <f>'Task EV @ AT'!C171</f>
        <v>x</v>
      </c>
      <c r="G170" s="214" t="str">
        <f ca="1">'Task EV @ AT'!BM171</f>
        <v>x</v>
      </c>
      <c r="H170" s="24" t="str">
        <f t="shared" si="36"/>
        <v>x</v>
      </c>
      <c r="I170" s="24" t="str">
        <f t="shared" si="37"/>
        <v>x</v>
      </c>
      <c r="J170" s="24" t="str">
        <f t="shared" si="38"/>
        <v>x</v>
      </c>
      <c r="K170" s="24" t="str">
        <f t="shared" si="39"/>
        <v>x</v>
      </c>
      <c r="L170" s="9">
        <f t="shared" ca="1" si="40"/>
        <v>0</v>
      </c>
      <c r="M170" s="11">
        <f t="shared" si="44"/>
        <v>0</v>
      </c>
      <c r="N170" s="28" t="str">
        <f ca="1">'Task PV @ PT'!BO171</f>
        <v>x</v>
      </c>
      <c r="O170" s="28" t="str">
        <f ca="1">'Task PV @ PT'!BN171</f>
        <v>x</v>
      </c>
      <c r="P170" s="28">
        <f t="shared" ca="1" si="43"/>
        <v>0</v>
      </c>
      <c r="Q170" s="28">
        <f t="shared" ca="1" si="30"/>
        <v>0</v>
      </c>
      <c r="R170" s="28">
        <f t="shared" ca="1" si="31"/>
        <v>0</v>
      </c>
      <c r="S170" s="28">
        <f t="shared" ca="1" si="32"/>
        <v>0</v>
      </c>
      <c r="T170" s="28">
        <f t="shared" ca="1" si="33"/>
        <v>0</v>
      </c>
      <c r="U170" s="28">
        <f t="shared" ca="1" si="41"/>
        <v>0</v>
      </c>
      <c r="V170" s="28">
        <f t="shared" ca="1" si="42"/>
        <v>0</v>
      </c>
    </row>
    <row r="171" spans="1:22" x14ac:dyDescent="0.2">
      <c r="A171" s="95" t="str">
        <f>'Task PV @ PT'!A172</f>
        <v>Task Identifier</v>
      </c>
      <c r="B171" s="248" t="str">
        <f>'Task PV @ PT'!B172</f>
        <v>x</v>
      </c>
      <c r="C171" s="248" t="str">
        <f>'Task PV @ PT'!C172</f>
        <v>x</v>
      </c>
      <c r="D171" s="10" t="str">
        <f>'Task PV @ PT'!D172</f>
        <v>x</v>
      </c>
      <c r="E171" s="248" t="str">
        <f>'Task EV @ AT'!B172</f>
        <v>x</v>
      </c>
      <c r="F171" s="248" t="str">
        <f>'Task EV @ AT'!C172</f>
        <v>x</v>
      </c>
      <c r="G171" s="214" t="str">
        <f ca="1">'Task EV @ AT'!BM172</f>
        <v>x</v>
      </c>
      <c r="H171" s="24" t="str">
        <f t="shared" si="36"/>
        <v>x</v>
      </c>
      <c r="I171" s="24" t="str">
        <f t="shared" si="37"/>
        <v>x</v>
      </c>
      <c r="J171" s="24" t="str">
        <f t="shared" si="38"/>
        <v>x</v>
      </c>
      <c r="K171" s="24" t="str">
        <f t="shared" si="39"/>
        <v>x</v>
      </c>
      <c r="L171" s="9">
        <f t="shared" ca="1" si="40"/>
        <v>0</v>
      </c>
      <c r="M171" s="11">
        <f t="shared" si="44"/>
        <v>0</v>
      </c>
      <c r="N171" s="28" t="str">
        <f ca="1">'Task PV @ PT'!BO172</f>
        <v>x</v>
      </c>
      <c r="O171" s="28" t="str">
        <f ca="1">'Task PV @ PT'!BN172</f>
        <v>x</v>
      </c>
      <c r="P171" s="28">
        <f t="shared" ca="1" si="43"/>
        <v>0</v>
      </c>
      <c r="Q171" s="28">
        <f t="shared" ca="1" si="30"/>
        <v>0</v>
      </c>
      <c r="R171" s="28">
        <f t="shared" ca="1" si="31"/>
        <v>0</v>
      </c>
      <c r="S171" s="28">
        <f t="shared" ca="1" si="32"/>
        <v>0</v>
      </c>
      <c r="T171" s="28">
        <f t="shared" ca="1" si="33"/>
        <v>0</v>
      </c>
      <c r="U171" s="28">
        <f t="shared" ca="1" si="41"/>
        <v>0</v>
      </c>
      <c r="V171" s="28">
        <f t="shared" ca="1" si="42"/>
        <v>0</v>
      </c>
    </row>
    <row r="172" spans="1:22" x14ac:dyDescent="0.2">
      <c r="A172" s="95" t="str">
        <f>'Task PV @ PT'!A173</f>
        <v>Task Identifier</v>
      </c>
      <c r="B172" s="248" t="str">
        <f>'Task PV @ PT'!B173</f>
        <v>x</v>
      </c>
      <c r="C172" s="248" t="str">
        <f>'Task PV @ PT'!C173</f>
        <v>x</v>
      </c>
      <c r="D172" s="10" t="str">
        <f>'Task PV @ PT'!D173</f>
        <v>x</v>
      </c>
      <c r="E172" s="248" t="str">
        <f>'Task EV @ AT'!B173</f>
        <v>x</v>
      </c>
      <c r="F172" s="248" t="str">
        <f>'Task EV @ AT'!C173</f>
        <v>x</v>
      </c>
      <c r="G172" s="214" t="str">
        <f ca="1">'Task EV @ AT'!BM173</f>
        <v>x</v>
      </c>
      <c r="H172" s="24" t="str">
        <f t="shared" si="36"/>
        <v>x</v>
      </c>
      <c r="I172" s="24" t="str">
        <f t="shared" si="37"/>
        <v>x</v>
      </c>
      <c r="J172" s="24" t="str">
        <f t="shared" si="38"/>
        <v>x</v>
      </c>
      <c r="K172" s="24" t="str">
        <f t="shared" si="39"/>
        <v>x</v>
      </c>
      <c r="L172" s="9">
        <f t="shared" ca="1" si="40"/>
        <v>0</v>
      </c>
      <c r="M172" s="11">
        <f t="shared" si="44"/>
        <v>0</v>
      </c>
      <c r="N172" s="28" t="str">
        <f ca="1">'Task PV @ PT'!BO173</f>
        <v>x</v>
      </c>
      <c r="O172" s="28" t="str">
        <f ca="1">'Task PV @ PT'!BN173</f>
        <v>x</v>
      </c>
      <c r="P172" s="28">
        <f t="shared" ca="1" si="43"/>
        <v>0</v>
      </c>
      <c r="Q172" s="28">
        <f t="shared" ca="1" si="30"/>
        <v>0</v>
      </c>
      <c r="R172" s="28">
        <f t="shared" ca="1" si="31"/>
        <v>0</v>
      </c>
      <c r="S172" s="28">
        <f t="shared" ca="1" si="32"/>
        <v>0</v>
      </c>
      <c r="T172" s="28">
        <f t="shared" ca="1" si="33"/>
        <v>0</v>
      </c>
      <c r="U172" s="28">
        <f t="shared" ca="1" si="41"/>
        <v>0</v>
      </c>
      <c r="V172" s="28">
        <f t="shared" ca="1" si="42"/>
        <v>0</v>
      </c>
    </row>
    <row r="173" spans="1:22" x14ac:dyDescent="0.2">
      <c r="A173" s="95" t="str">
        <f>'Task PV @ PT'!A174</f>
        <v>Task Identifier</v>
      </c>
      <c r="B173" s="248" t="str">
        <f>'Task PV @ PT'!B174</f>
        <v>x</v>
      </c>
      <c r="C173" s="248" t="str">
        <f>'Task PV @ PT'!C174</f>
        <v>x</v>
      </c>
      <c r="D173" s="10" t="str">
        <f>'Task PV @ PT'!D174</f>
        <v>x</v>
      </c>
      <c r="E173" s="248" t="str">
        <f>'Task EV @ AT'!B174</f>
        <v>x</v>
      </c>
      <c r="F173" s="248" t="str">
        <f>'Task EV @ AT'!C174</f>
        <v>x</v>
      </c>
      <c r="G173" s="214" t="str">
        <f ca="1">'Task EV @ AT'!BM174</f>
        <v>x</v>
      </c>
      <c r="H173" s="24" t="str">
        <f t="shared" si="36"/>
        <v>x</v>
      </c>
      <c r="I173" s="24" t="str">
        <f t="shared" si="37"/>
        <v>x</v>
      </c>
      <c r="J173" s="24" t="str">
        <f t="shared" si="38"/>
        <v>x</v>
      </c>
      <c r="K173" s="24" t="str">
        <f t="shared" si="39"/>
        <v>x</v>
      </c>
      <c r="L173" s="9">
        <f t="shared" ca="1" si="40"/>
        <v>0</v>
      </c>
      <c r="M173" s="11">
        <f t="shared" si="44"/>
        <v>0</v>
      </c>
      <c r="N173" s="28" t="str">
        <f ca="1">'Task PV @ PT'!BO174</f>
        <v>x</v>
      </c>
      <c r="O173" s="28" t="str">
        <f ca="1">'Task PV @ PT'!BN174</f>
        <v>x</v>
      </c>
      <c r="P173" s="28">
        <f t="shared" ca="1" si="43"/>
        <v>0</v>
      </c>
      <c r="Q173" s="28">
        <f t="shared" ca="1" si="30"/>
        <v>0</v>
      </c>
      <c r="R173" s="28">
        <f t="shared" ca="1" si="31"/>
        <v>0</v>
      </c>
      <c r="S173" s="28">
        <f t="shared" ca="1" si="32"/>
        <v>0</v>
      </c>
      <c r="T173" s="28">
        <f t="shared" ca="1" si="33"/>
        <v>0</v>
      </c>
      <c r="U173" s="28">
        <f t="shared" ca="1" si="41"/>
        <v>0</v>
      </c>
      <c r="V173" s="28">
        <f t="shared" ca="1" si="42"/>
        <v>0</v>
      </c>
    </row>
    <row r="174" spans="1:22" x14ac:dyDescent="0.2">
      <c r="A174" s="95" t="str">
        <f>'Task PV @ PT'!A175</f>
        <v>Task Identifier</v>
      </c>
      <c r="B174" s="248" t="str">
        <f>'Task PV @ PT'!B175</f>
        <v>x</v>
      </c>
      <c r="C174" s="248" t="str">
        <f>'Task PV @ PT'!C175</f>
        <v>x</v>
      </c>
      <c r="D174" s="10" t="str">
        <f>'Task PV @ PT'!D175</f>
        <v>x</v>
      </c>
      <c r="E174" s="248" t="str">
        <f>'Task EV @ AT'!B175</f>
        <v>x</v>
      </c>
      <c r="F174" s="248" t="str">
        <f>'Task EV @ AT'!C175</f>
        <v>x</v>
      </c>
      <c r="G174" s="214" t="str">
        <f ca="1">'Task EV @ AT'!BM175</f>
        <v>x</v>
      </c>
      <c r="H174" s="24" t="str">
        <f t="shared" si="36"/>
        <v>x</v>
      </c>
      <c r="I174" s="24" t="str">
        <f t="shared" si="37"/>
        <v>x</v>
      </c>
      <c r="J174" s="24" t="str">
        <f t="shared" si="38"/>
        <v>x</v>
      </c>
      <c r="K174" s="24" t="str">
        <f t="shared" si="39"/>
        <v>x</v>
      </c>
      <c r="L174" s="9">
        <f t="shared" ca="1" si="40"/>
        <v>0</v>
      </c>
      <c r="M174" s="11">
        <f t="shared" si="44"/>
        <v>0</v>
      </c>
      <c r="N174" s="28" t="str">
        <f ca="1">'Task PV @ PT'!BO175</f>
        <v>x</v>
      </c>
      <c r="O174" s="28" t="str">
        <f ca="1">'Task PV @ PT'!BN175</f>
        <v>x</v>
      </c>
      <c r="P174" s="28">
        <f t="shared" ca="1" si="43"/>
        <v>0</v>
      </c>
      <c r="Q174" s="28">
        <f t="shared" ca="1" si="30"/>
        <v>0</v>
      </c>
      <c r="R174" s="28">
        <f t="shared" ca="1" si="31"/>
        <v>0</v>
      </c>
      <c r="S174" s="28">
        <f t="shared" ca="1" si="32"/>
        <v>0</v>
      </c>
      <c r="T174" s="28">
        <f t="shared" ca="1" si="33"/>
        <v>0</v>
      </c>
      <c r="U174" s="28">
        <f t="shared" ca="1" si="41"/>
        <v>0</v>
      </c>
      <c r="V174" s="28">
        <f t="shared" ca="1" si="42"/>
        <v>0</v>
      </c>
    </row>
    <row r="175" spans="1:22" x14ac:dyDescent="0.2">
      <c r="A175" s="95" t="str">
        <f>'Task PV @ PT'!A176</f>
        <v>Task Identifier</v>
      </c>
      <c r="B175" s="248" t="str">
        <f>'Task PV @ PT'!B176</f>
        <v>x</v>
      </c>
      <c r="C175" s="248" t="str">
        <f>'Task PV @ PT'!C176</f>
        <v>x</v>
      </c>
      <c r="D175" s="10" t="str">
        <f>'Task PV @ PT'!D176</f>
        <v>x</v>
      </c>
      <c r="E175" s="248" t="str">
        <f>'Task EV @ AT'!B176</f>
        <v>x</v>
      </c>
      <c r="F175" s="248" t="str">
        <f>'Task EV @ AT'!C176</f>
        <v>x</v>
      </c>
      <c r="G175" s="214" t="str">
        <f ca="1">'Task EV @ AT'!BM176</f>
        <v>x</v>
      </c>
      <c r="H175" s="24" t="str">
        <f t="shared" si="36"/>
        <v>x</v>
      </c>
      <c r="I175" s="24" t="str">
        <f t="shared" si="37"/>
        <v>x</v>
      </c>
      <c r="J175" s="24" t="str">
        <f t="shared" si="38"/>
        <v>x</v>
      </c>
      <c r="K175" s="24" t="str">
        <f t="shared" si="39"/>
        <v>x</v>
      </c>
      <c r="L175" s="9">
        <f t="shared" ca="1" si="40"/>
        <v>0</v>
      </c>
      <c r="M175" s="11">
        <f t="shared" si="44"/>
        <v>0</v>
      </c>
      <c r="N175" s="28" t="str">
        <f ca="1">'Task PV @ PT'!BO176</f>
        <v>x</v>
      </c>
      <c r="O175" s="28" t="str">
        <f ca="1">'Task PV @ PT'!BN176</f>
        <v>x</v>
      </c>
      <c r="P175" s="28">
        <f t="shared" ca="1" si="43"/>
        <v>0</v>
      </c>
      <c r="Q175" s="28">
        <f t="shared" ca="1" si="30"/>
        <v>0</v>
      </c>
      <c r="R175" s="28">
        <f t="shared" ca="1" si="31"/>
        <v>0</v>
      </c>
      <c r="S175" s="28">
        <f t="shared" ca="1" si="32"/>
        <v>0</v>
      </c>
      <c r="T175" s="28">
        <f t="shared" ca="1" si="33"/>
        <v>0</v>
      </c>
      <c r="U175" s="28">
        <f t="shared" ca="1" si="41"/>
        <v>0</v>
      </c>
      <c r="V175" s="28">
        <f t="shared" ca="1" si="42"/>
        <v>0</v>
      </c>
    </row>
    <row r="176" spans="1:22" x14ac:dyDescent="0.2">
      <c r="A176" s="95" t="str">
        <f>'Task PV @ PT'!A177</f>
        <v>Task Identifier</v>
      </c>
      <c r="B176" s="248" t="str">
        <f>'Task PV @ PT'!B177</f>
        <v>x</v>
      </c>
      <c r="C176" s="248" t="str">
        <f>'Task PV @ PT'!C177</f>
        <v>x</v>
      </c>
      <c r="D176" s="10" t="str">
        <f>'Task PV @ PT'!D177</f>
        <v>x</v>
      </c>
      <c r="E176" s="248" t="str">
        <f>'Task EV @ AT'!B177</f>
        <v>x</v>
      </c>
      <c r="F176" s="248" t="str">
        <f>'Task EV @ AT'!C177</f>
        <v>x</v>
      </c>
      <c r="G176" s="214" t="str">
        <f ca="1">'Task EV @ AT'!BM177</f>
        <v>x</v>
      </c>
      <c r="H176" s="24" t="str">
        <f t="shared" si="36"/>
        <v>x</v>
      </c>
      <c r="I176" s="24" t="str">
        <f t="shared" si="37"/>
        <v>x</v>
      </c>
      <c r="J176" s="24" t="str">
        <f t="shared" si="38"/>
        <v>x</v>
      </c>
      <c r="K176" s="24" t="str">
        <f t="shared" si="39"/>
        <v>x</v>
      </c>
      <c r="L176" s="9">
        <f t="shared" ca="1" si="40"/>
        <v>0</v>
      </c>
      <c r="M176" s="11">
        <f t="shared" si="44"/>
        <v>0</v>
      </c>
      <c r="N176" s="28" t="str">
        <f ca="1">'Task PV @ PT'!BO177</f>
        <v>x</v>
      </c>
      <c r="O176" s="28" t="str">
        <f ca="1">'Task PV @ PT'!BN177</f>
        <v>x</v>
      </c>
      <c r="P176" s="28">
        <f t="shared" ca="1" si="43"/>
        <v>0</v>
      </c>
      <c r="Q176" s="28">
        <f t="shared" ca="1" si="30"/>
        <v>0</v>
      </c>
      <c r="R176" s="28">
        <f t="shared" ca="1" si="31"/>
        <v>0</v>
      </c>
      <c r="S176" s="28">
        <f t="shared" ca="1" si="32"/>
        <v>0</v>
      </c>
      <c r="T176" s="28">
        <f t="shared" ca="1" si="33"/>
        <v>0</v>
      </c>
      <c r="U176" s="28">
        <f t="shared" ca="1" si="41"/>
        <v>0</v>
      </c>
      <c r="V176" s="28">
        <f t="shared" ca="1" si="42"/>
        <v>0</v>
      </c>
    </row>
    <row r="177" spans="1:22" x14ac:dyDescent="0.2">
      <c r="A177" s="95" t="str">
        <f>'Task PV @ PT'!A178</f>
        <v>Task Identifier</v>
      </c>
      <c r="B177" s="248" t="str">
        <f>'Task PV @ PT'!B178</f>
        <v>x</v>
      </c>
      <c r="C177" s="248" t="str">
        <f>'Task PV @ PT'!C178</f>
        <v>x</v>
      </c>
      <c r="D177" s="10" t="str">
        <f>'Task PV @ PT'!D178</f>
        <v>x</v>
      </c>
      <c r="E177" s="248" t="str">
        <f>'Task EV @ AT'!B178</f>
        <v>x</v>
      </c>
      <c r="F177" s="248" t="str">
        <f>'Task EV @ AT'!C178</f>
        <v>x</v>
      </c>
      <c r="G177" s="214" t="str">
        <f ca="1">'Task EV @ AT'!BM178</f>
        <v>x</v>
      </c>
      <c r="H177" s="24" t="str">
        <f t="shared" si="36"/>
        <v>x</v>
      </c>
      <c r="I177" s="24" t="str">
        <f t="shared" si="37"/>
        <v>x</v>
      </c>
      <c r="J177" s="24" t="str">
        <f t="shared" si="38"/>
        <v>x</v>
      </c>
      <c r="K177" s="24" t="str">
        <f t="shared" si="39"/>
        <v>x</v>
      </c>
      <c r="L177" s="9">
        <f t="shared" ca="1" si="40"/>
        <v>0</v>
      </c>
      <c r="M177" s="11">
        <f t="shared" si="44"/>
        <v>0</v>
      </c>
      <c r="N177" s="28" t="str">
        <f ca="1">'Task PV @ PT'!BO178</f>
        <v>x</v>
      </c>
      <c r="O177" s="28" t="str">
        <f ca="1">'Task PV @ PT'!BN178</f>
        <v>x</v>
      </c>
      <c r="P177" s="28">
        <f t="shared" ca="1" si="43"/>
        <v>0</v>
      </c>
      <c r="Q177" s="28">
        <f t="shared" ca="1" si="30"/>
        <v>0</v>
      </c>
      <c r="R177" s="28">
        <f t="shared" ca="1" si="31"/>
        <v>0</v>
      </c>
      <c r="S177" s="28">
        <f t="shared" ca="1" si="32"/>
        <v>0</v>
      </c>
      <c r="T177" s="28">
        <f t="shared" ca="1" si="33"/>
        <v>0</v>
      </c>
      <c r="U177" s="28">
        <f t="shared" ca="1" si="41"/>
        <v>0</v>
      </c>
      <c r="V177" s="28">
        <f t="shared" ca="1" si="42"/>
        <v>0</v>
      </c>
    </row>
    <row r="178" spans="1:22" x14ac:dyDescent="0.2">
      <c r="A178" s="95" t="str">
        <f>'Task PV @ PT'!A179</f>
        <v>Task Identifier</v>
      </c>
      <c r="B178" s="248" t="str">
        <f>'Task PV @ PT'!B179</f>
        <v>x</v>
      </c>
      <c r="C178" s="248" t="str">
        <f>'Task PV @ PT'!C179</f>
        <v>x</v>
      </c>
      <c r="D178" s="10" t="str">
        <f>'Task PV @ PT'!D179</f>
        <v>x</v>
      </c>
      <c r="E178" s="248" t="str">
        <f>'Task EV @ AT'!B179</f>
        <v>x</v>
      </c>
      <c r="F178" s="248" t="str">
        <f>'Task EV @ AT'!C179</f>
        <v>x</v>
      </c>
      <c r="G178" s="214" t="str">
        <f ca="1">'Task EV @ AT'!BM179</f>
        <v>x</v>
      </c>
      <c r="H178" s="24" t="str">
        <f t="shared" si="36"/>
        <v>x</v>
      </c>
      <c r="I178" s="24" t="str">
        <f t="shared" si="37"/>
        <v>x</v>
      </c>
      <c r="J178" s="24" t="str">
        <f t="shared" si="38"/>
        <v>x</v>
      </c>
      <c r="K178" s="24" t="str">
        <f t="shared" si="39"/>
        <v>x</v>
      </c>
      <c r="L178" s="9">
        <f t="shared" ca="1" si="40"/>
        <v>0</v>
      </c>
      <c r="M178" s="11">
        <f t="shared" si="44"/>
        <v>0</v>
      </c>
      <c r="N178" s="28" t="str">
        <f ca="1">'Task PV @ PT'!BO179</f>
        <v>x</v>
      </c>
      <c r="O178" s="28" t="str">
        <f ca="1">'Task PV @ PT'!BN179</f>
        <v>x</v>
      </c>
      <c r="P178" s="28">
        <f t="shared" ca="1" si="43"/>
        <v>0</v>
      </c>
      <c r="Q178" s="28">
        <f t="shared" ca="1" si="30"/>
        <v>0</v>
      </c>
      <c r="R178" s="28">
        <f t="shared" ca="1" si="31"/>
        <v>0</v>
      </c>
      <c r="S178" s="28">
        <f t="shared" ca="1" si="32"/>
        <v>0</v>
      </c>
      <c r="T178" s="28">
        <f t="shared" ca="1" si="33"/>
        <v>0</v>
      </c>
      <c r="U178" s="28">
        <f t="shared" ca="1" si="41"/>
        <v>0</v>
      </c>
      <c r="V178" s="28">
        <f t="shared" ca="1" si="42"/>
        <v>0</v>
      </c>
    </row>
    <row r="179" spans="1:22" x14ac:dyDescent="0.2">
      <c r="A179" s="95" t="str">
        <f>'Task PV @ PT'!A180</f>
        <v>Task Identifier</v>
      </c>
      <c r="B179" s="248" t="str">
        <f>'Task PV @ PT'!B180</f>
        <v>x</v>
      </c>
      <c r="C179" s="248" t="str">
        <f>'Task PV @ PT'!C180</f>
        <v>x</v>
      </c>
      <c r="D179" s="10" t="str">
        <f>'Task PV @ PT'!D180</f>
        <v>x</v>
      </c>
      <c r="E179" s="248" t="str">
        <f>'Task EV @ AT'!B180</f>
        <v>x</v>
      </c>
      <c r="F179" s="248" t="str">
        <f>'Task EV @ AT'!C180</f>
        <v>x</v>
      </c>
      <c r="G179" s="214" t="str">
        <f ca="1">'Task EV @ AT'!BM180</f>
        <v>x</v>
      </c>
      <c r="H179" s="24" t="str">
        <f t="shared" si="36"/>
        <v>x</v>
      </c>
      <c r="I179" s="24" t="str">
        <f t="shared" si="37"/>
        <v>x</v>
      </c>
      <c r="J179" s="24" t="str">
        <f t="shared" si="38"/>
        <v>x</v>
      </c>
      <c r="K179" s="24" t="str">
        <f t="shared" si="39"/>
        <v>x</v>
      </c>
      <c r="L179" s="9">
        <f t="shared" ca="1" si="40"/>
        <v>0</v>
      </c>
      <c r="M179" s="11">
        <f t="shared" si="44"/>
        <v>0</v>
      </c>
      <c r="N179" s="28" t="str">
        <f ca="1">'Task PV @ PT'!BO180</f>
        <v>x</v>
      </c>
      <c r="O179" s="28" t="str">
        <f ca="1">'Task PV @ PT'!BN180</f>
        <v>x</v>
      </c>
      <c r="P179" s="28">
        <f t="shared" ca="1" si="43"/>
        <v>0</v>
      </c>
      <c r="Q179" s="28">
        <f t="shared" ca="1" si="30"/>
        <v>0</v>
      </c>
      <c r="R179" s="28">
        <f t="shared" ca="1" si="31"/>
        <v>0</v>
      </c>
      <c r="S179" s="28">
        <f t="shared" ca="1" si="32"/>
        <v>0</v>
      </c>
      <c r="T179" s="28">
        <f t="shared" ca="1" si="33"/>
        <v>0</v>
      </c>
      <c r="U179" s="28">
        <f t="shared" ca="1" si="41"/>
        <v>0</v>
      </c>
      <c r="V179" s="28">
        <f t="shared" ca="1" si="42"/>
        <v>0</v>
      </c>
    </row>
    <row r="180" spans="1:22" x14ac:dyDescent="0.2">
      <c r="A180" s="95" t="str">
        <f>'Task PV @ PT'!A181</f>
        <v>Task Identifier</v>
      </c>
      <c r="B180" s="248" t="str">
        <f>'Task PV @ PT'!B181</f>
        <v>x</v>
      </c>
      <c r="C180" s="248" t="str">
        <f>'Task PV @ PT'!C181</f>
        <v>x</v>
      </c>
      <c r="D180" s="10" t="str">
        <f>'Task PV @ PT'!D181</f>
        <v>x</v>
      </c>
      <c r="E180" s="248" t="str">
        <f>'Task EV @ AT'!B181</f>
        <v>x</v>
      </c>
      <c r="F180" s="248" t="str">
        <f>'Task EV @ AT'!C181</f>
        <v>x</v>
      </c>
      <c r="G180" s="214" t="str">
        <f ca="1">'Task EV @ AT'!BM181</f>
        <v>x</v>
      </c>
      <c r="H180" s="24" t="str">
        <f t="shared" si="36"/>
        <v>x</v>
      </c>
      <c r="I180" s="24" t="str">
        <f t="shared" si="37"/>
        <v>x</v>
      </c>
      <c r="J180" s="24" t="str">
        <f t="shared" si="38"/>
        <v>x</v>
      </c>
      <c r="K180" s="24" t="str">
        <f t="shared" si="39"/>
        <v>x</v>
      </c>
      <c r="L180" s="9">
        <f t="shared" ca="1" si="40"/>
        <v>0</v>
      </c>
      <c r="M180" s="11">
        <f t="shared" si="44"/>
        <v>0</v>
      </c>
      <c r="N180" s="28" t="str">
        <f ca="1">'Task PV @ PT'!BO181</f>
        <v>x</v>
      </c>
      <c r="O180" s="28" t="str">
        <f ca="1">'Task PV @ PT'!BN181</f>
        <v>x</v>
      </c>
      <c r="P180" s="28">
        <f t="shared" ca="1" si="43"/>
        <v>0</v>
      </c>
      <c r="Q180" s="28">
        <f t="shared" ca="1" si="30"/>
        <v>0</v>
      </c>
      <c r="R180" s="28">
        <f t="shared" ca="1" si="31"/>
        <v>0</v>
      </c>
      <c r="S180" s="28">
        <f t="shared" ca="1" si="32"/>
        <v>0</v>
      </c>
      <c r="T180" s="28">
        <f t="shared" ca="1" si="33"/>
        <v>0</v>
      </c>
      <c r="U180" s="28">
        <f t="shared" ca="1" si="41"/>
        <v>0</v>
      </c>
      <c r="V180" s="28">
        <f t="shared" ca="1" si="42"/>
        <v>0</v>
      </c>
    </row>
    <row r="181" spans="1:22" x14ac:dyDescent="0.2">
      <c r="A181" s="95" t="str">
        <f>'Task PV @ PT'!A182</f>
        <v>Task Identifier</v>
      </c>
      <c r="B181" s="248" t="str">
        <f>'Task PV @ PT'!B182</f>
        <v>x</v>
      </c>
      <c r="C181" s="248" t="str">
        <f>'Task PV @ PT'!C182</f>
        <v>x</v>
      </c>
      <c r="D181" s="10" t="str">
        <f>'Task PV @ PT'!D182</f>
        <v>x</v>
      </c>
      <c r="E181" s="248" t="str">
        <f>'Task EV @ AT'!B182</f>
        <v>x</v>
      </c>
      <c r="F181" s="248" t="str">
        <f>'Task EV @ AT'!C182</f>
        <v>x</v>
      </c>
      <c r="G181" s="214" t="str">
        <f ca="1">'Task EV @ AT'!BM182</f>
        <v>x</v>
      </c>
      <c r="H181" s="24" t="str">
        <f t="shared" si="36"/>
        <v>x</v>
      </c>
      <c r="I181" s="24" t="str">
        <f t="shared" si="37"/>
        <v>x</v>
      </c>
      <c r="J181" s="24" t="str">
        <f t="shared" si="38"/>
        <v>x</v>
      </c>
      <c r="K181" s="24" t="str">
        <f t="shared" si="39"/>
        <v>x</v>
      </c>
      <c r="L181" s="9">
        <f t="shared" ca="1" si="40"/>
        <v>0</v>
      </c>
      <c r="M181" s="11">
        <f t="shared" si="44"/>
        <v>0</v>
      </c>
      <c r="N181" s="28" t="str">
        <f ca="1">'Task PV @ PT'!BO182</f>
        <v>x</v>
      </c>
      <c r="O181" s="28" t="str">
        <f ca="1">'Task PV @ PT'!BN182</f>
        <v>x</v>
      </c>
      <c r="P181" s="28">
        <f t="shared" ca="1" si="43"/>
        <v>0</v>
      </c>
      <c r="Q181" s="28">
        <f t="shared" ref="Q181:Q200" ca="1" si="45" xml:space="preserve"> IF(AND(M181 = "C",OR(L181 = "S", L181 = 0)), $D181 - $P181, 0)</f>
        <v>0</v>
      </c>
      <c r="R181" s="28">
        <f t="shared" ref="R181:R200" ca="1" si="46" xml:space="preserve"> IF(AND(L181 = "C",OR(M181 = "S", M181 = 0)), $D181 - $G181, 0)</f>
        <v>0</v>
      </c>
      <c r="S181" s="28">
        <f t="shared" ref="S181:S196" ca="1" si="47">IF(AND(M181 = "S",L181 = "S",G181&gt;P181), $G181 - $P181, 0)</f>
        <v>0</v>
      </c>
      <c r="T181" s="28">
        <f t="shared" ref="T181:T196" ca="1" si="48">IF(AND(L181 = "S",M181 = "S",P181&gt;G181), $P181 - $G181, 0)</f>
        <v>0</v>
      </c>
      <c r="U181" s="28">
        <f t="shared" ca="1" si="41"/>
        <v>0</v>
      </c>
      <c r="V181" s="28">
        <f t="shared" ca="1" si="42"/>
        <v>0</v>
      </c>
    </row>
    <row r="182" spans="1:22" x14ac:dyDescent="0.2">
      <c r="A182" s="95" t="str">
        <f>'Task PV @ PT'!A183</f>
        <v>Task Identifier</v>
      </c>
      <c r="B182" s="248" t="str">
        <f>'Task PV @ PT'!B183</f>
        <v>x</v>
      </c>
      <c r="C182" s="248" t="str">
        <f>'Task PV @ PT'!C183</f>
        <v>x</v>
      </c>
      <c r="D182" s="10" t="str">
        <f>'Task PV @ PT'!D183</f>
        <v>x</v>
      </c>
      <c r="E182" s="248" t="str">
        <f>'Task EV @ AT'!B183</f>
        <v>x</v>
      </c>
      <c r="F182" s="248" t="str">
        <f>'Task EV @ AT'!C183</f>
        <v>x</v>
      </c>
      <c r="G182" s="214" t="str">
        <f ca="1">'Task EV @ AT'!BM183</f>
        <v>x</v>
      </c>
      <c r="H182" s="24" t="str">
        <f t="shared" si="36"/>
        <v>x</v>
      </c>
      <c r="I182" s="24" t="str">
        <f t="shared" si="37"/>
        <v>x</v>
      </c>
      <c r="J182" s="24" t="str">
        <f t="shared" si="38"/>
        <v>x</v>
      </c>
      <c r="K182" s="24" t="str">
        <f t="shared" si="39"/>
        <v>x</v>
      </c>
      <c r="L182" s="9">
        <f t="shared" ca="1" si="40"/>
        <v>0</v>
      </c>
      <c r="M182" s="11">
        <f t="shared" si="44"/>
        <v>0</v>
      </c>
      <c r="N182" s="28" t="str">
        <f ca="1">'Task PV @ PT'!BO183</f>
        <v>x</v>
      </c>
      <c r="O182" s="28" t="str">
        <f ca="1">'Task PV @ PT'!BN183</f>
        <v>x</v>
      </c>
      <c r="P182" s="28">
        <f t="shared" ref="P182:P200" ca="1" si="49">IF($L182 = "S",O182 + (N182 - O182) * ($W$4 - INT($W$4)),0)</f>
        <v>0</v>
      </c>
      <c r="Q182" s="28">
        <f t="shared" ca="1" si="45"/>
        <v>0</v>
      </c>
      <c r="R182" s="28">
        <f t="shared" ca="1" si="46"/>
        <v>0</v>
      </c>
      <c r="S182" s="28">
        <f t="shared" ca="1" si="47"/>
        <v>0</v>
      </c>
      <c r="T182" s="28">
        <f t="shared" ca="1" si="48"/>
        <v>0</v>
      </c>
      <c r="U182" s="28">
        <f t="shared" ca="1" si="41"/>
        <v>0</v>
      </c>
      <c r="V182" s="28">
        <f t="shared" ca="1" si="42"/>
        <v>0</v>
      </c>
    </row>
    <row r="183" spans="1:22" x14ac:dyDescent="0.2">
      <c r="A183" s="95" t="str">
        <f>'Task PV @ PT'!A184</f>
        <v>Task Identifier</v>
      </c>
      <c r="B183" s="248" t="str">
        <f>'Task PV @ PT'!B184</f>
        <v>x</v>
      </c>
      <c r="C183" s="248" t="str">
        <f>'Task PV @ PT'!C184</f>
        <v>x</v>
      </c>
      <c r="D183" s="10" t="str">
        <f>'Task PV @ PT'!D184</f>
        <v>x</v>
      </c>
      <c r="E183" s="248" t="str">
        <f>'Task EV @ AT'!B184</f>
        <v>x</v>
      </c>
      <c r="F183" s="248" t="str">
        <f>'Task EV @ AT'!C184</f>
        <v>x</v>
      </c>
      <c r="G183" s="214" t="str">
        <f ca="1">'Task EV @ AT'!BM184</f>
        <v>x</v>
      </c>
      <c r="H183" s="24" t="str">
        <f t="shared" si="36"/>
        <v>x</v>
      </c>
      <c r="I183" s="24" t="str">
        <f t="shared" si="37"/>
        <v>x</v>
      </c>
      <c r="J183" s="24" t="str">
        <f t="shared" si="38"/>
        <v>x</v>
      </c>
      <c r="K183" s="24" t="str">
        <f t="shared" si="39"/>
        <v>x</v>
      </c>
      <c r="L183" s="9">
        <f t="shared" ca="1" si="40"/>
        <v>0</v>
      </c>
      <c r="M183" s="11">
        <f t="shared" si="44"/>
        <v>0</v>
      </c>
      <c r="N183" s="28" t="str">
        <f ca="1">'Task PV @ PT'!BO184</f>
        <v>x</v>
      </c>
      <c r="O183" s="28" t="str">
        <f ca="1">'Task PV @ PT'!BN184</f>
        <v>x</v>
      </c>
      <c r="P183" s="28">
        <f t="shared" ca="1" si="49"/>
        <v>0</v>
      </c>
      <c r="Q183" s="28">
        <f t="shared" ca="1" si="45"/>
        <v>0</v>
      </c>
      <c r="R183" s="28">
        <f t="shared" ca="1" si="46"/>
        <v>0</v>
      </c>
      <c r="S183" s="28">
        <f t="shared" ca="1" si="47"/>
        <v>0</v>
      </c>
      <c r="T183" s="28">
        <f t="shared" ca="1" si="48"/>
        <v>0</v>
      </c>
      <c r="U183" s="28">
        <f t="shared" ca="1" si="41"/>
        <v>0</v>
      </c>
      <c r="V183" s="28">
        <f t="shared" ca="1" si="42"/>
        <v>0</v>
      </c>
    </row>
    <row r="184" spans="1:22" x14ac:dyDescent="0.2">
      <c r="A184" s="95" t="str">
        <f>'Task PV @ PT'!A185</f>
        <v>Task Identifier</v>
      </c>
      <c r="B184" s="248" t="str">
        <f>'Task PV @ PT'!B185</f>
        <v>x</v>
      </c>
      <c r="C184" s="248" t="str">
        <f>'Task PV @ PT'!C185</f>
        <v>x</v>
      </c>
      <c r="D184" s="10" t="str">
        <f>'Task PV @ PT'!D185</f>
        <v>x</v>
      </c>
      <c r="E184" s="248" t="str">
        <f>'Task EV @ AT'!B185</f>
        <v>x</v>
      </c>
      <c r="F184" s="248" t="str">
        <f>'Task EV @ AT'!C185</f>
        <v>x</v>
      </c>
      <c r="G184" s="214" t="str">
        <f ca="1">'Task EV @ AT'!BM185</f>
        <v>x</v>
      </c>
      <c r="H184" s="24" t="str">
        <f t="shared" si="36"/>
        <v>x</v>
      </c>
      <c r="I184" s="24" t="str">
        <f t="shared" si="37"/>
        <v>x</v>
      </c>
      <c r="J184" s="24" t="str">
        <f t="shared" si="38"/>
        <v>x</v>
      </c>
      <c r="K184" s="24" t="str">
        <f t="shared" si="39"/>
        <v>x</v>
      </c>
      <c r="L184" s="9">
        <f t="shared" ca="1" si="40"/>
        <v>0</v>
      </c>
      <c r="M184" s="11">
        <f t="shared" si="44"/>
        <v>0</v>
      </c>
      <c r="N184" s="28" t="str">
        <f ca="1">'Task PV @ PT'!BO185</f>
        <v>x</v>
      </c>
      <c r="O184" s="28" t="str">
        <f ca="1">'Task PV @ PT'!BN185</f>
        <v>x</v>
      </c>
      <c r="P184" s="28">
        <f t="shared" ca="1" si="49"/>
        <v>0</v>
      </c>
      <c r="Q184" s="28">
        <f t="shared" ca="1" si="45"/>
        <v>0</v>
      </c>
      <c r="R184" s="28">
        <f t="shared" ca="1" si="46"/>
        <v>0</v>
      </c>
      <c r="S184" s="28">
        <f t="shared" ca="1" si="47"/>
        <v>0</v>
      </c>
      <c r="T184" s="28">
        <f t="shared" ca="1" si="48"/>
        <v>0</v>
      </c>
      <c r="U184" s="28">
        <f t="shared" ca="1" si="41"/>
        <v>0</v>
      </c>
      <c r="V184" s="28">
        <f t="shared" ca="1" si="42"/>
        <v>0</v>
      </c>
    </row>
    <row r="185" spans="1:22" x14ac:dyDescent="0.2">
      <c r="A185" s="95" t="str">
        <f>'Task PV @ PT'!A186</f>
        <v>Task Identifier</v>
      </c>
      <c r="B185" s="248" t="str">
        <f>'Task PV @ PT'!B186</f>
        <v>x</v>
      </c>
      <c r="C185" s="248" t="str">
        <f>'Task PV @ PT'!C186</f>
        <v>x</v>
      </c>
      <c r="D185" s="10" t="str">
        <f>'Task PV @ PT'!D186</f>
        <v>x</v>
      </c>
      <c r="E185" s="248" t="str">
        <f>'Task EV @ AT'!B186</f>
        <v>x</v>
      </c>
      <c r="F185" s="248" t="str">
        <f>'Task EV @ AT'!C186</f>
        <v>x</v>
      </c>
      <c r="G185" s="214" t="str">
        <f ca="1">'Task EV @ AT'!BM186</f>
        <v>x</v>
      </c>
      <c r="H185" s="24" t="str">
        <f t="shared" si="36"/>
        <v>x</v>
      </c>
      <c r="I185" s="24" t="str">
        <f t="shared" si="37"/>
        <v>x</v>
      </c>
      <c r="J185" s="24" t="str">
        <f t="shared" si="38"/>
        <v>x</v>
      </c>
      <c r="K185" s="24" t="str">
        <f t="shared" si="39"/>
        <v>x</v>
      </c>
      <c r="L185" s="9">
        <f t="shared" ca="1" si="40"/>
        <v>0</v>
      </c>
      <c r="M185" s="11">
        <f t="shared" si="44"/>
        <v>0</v>
      </c>
      <c r="N185" s="28" t="str">
        <f ca="1">'Task PV @ PT'!BO186</f>
        <v>x</v>
      </c>
      <c r="O185" s="28" t="str">
        <f ca="1">'Task PV @ PT'!BN186</f>
        <v>x</v>
      </c>
      <c r="P185" s="28">
        <f t="shared" ca="1" si="49"/>
        <v>0</v>
      </c>
      <c r="Q185" s="28">
        <f t="shared" ca="1" si="45"/>
        <v>0</v>
      </c>
      <c r="R185" s="28">
        <f t="shared" ca="1" si="46"/>
        <v>0</v>
      </c>
      <c r="S185" s="28">
        <f t="shared" ca="1" si="47"/>
        <v>0</v>
      </c>
      <c r="T185" s="28">
        <f t="shared" ca="1" si="48"/>
        <v>0</v>
      </c>
      <c r="U185" s="28">
        <f t="shared" ca="1" si="41"/>
        <v>0</v>
      </c>
      <c r="V185" s="28">
        <f t="shared" ca="1" si="42"/>
        <v>0</v>
      </c>
    </row>
    <row r="186" spans="1:22" x14ac:dyDescent="0.2">
      <c r="A186" s="95" t="str">
        <f>'Task PV @ PT'!A187</f>
        <v>Task Identifier</v>
      </c>
      <c r="B186" s="248" t="str">
        <f>'Task PV @ PT'!B187</f>
        <v>x</v>
      </c>
      <c r="C186" s="248" t="str">
        <f>'Task PV @ PT'!C187</f>
        <v>x</v>
      </c>
      <c r="D186" s="10" t="str">
        <f>'Task PV @ PT'!D187</f>
        <v>x</v>
      </c>
      <c r="E186" s="248" t="str">
        <f>'Task EV @ AT'!B187</f>
        <v>x</v>
      </c>
      <c r="F186" s="248" t="str">
        <f>'Task EV @ AT'!C187</f>
        <v>x</v>
      </c>
      <c r="G186" s="214" t="str">
        <f ca="1">'Task EV @ AT'!BM187</f>
        <v>x</v>
      </c>
      <c r="H186" s="24" t="str">
        <f t="shared" si="36"/>
        <v>x</v>
      </c>
      <c r="I186" s="24" t="str">
        <f t="shared" si="37"/>
        <v>x</v>
      </c>
      <c r="J186" s="24" t="str">
        <f t="shared" si="38"/>
        <v>x</v>
      </c>
      <c r="K186" s="24" t="str">
        <f t="shared" si="39"/>
        <v>x</v>
      </c>
      <c r="L186" s="9">
        <f t="shared" ca="1" si="40"/>
        <v>0</v>
      </c>
      <c r="M186" s="11">
        <f t="shared" si="44"/>
        <v>0</v>
      </c>
      <c r="N186" s="28" t="str">
        <f ca="1">'Task PV @ PT'!BO187</f>
        <v>x</v>
      </c>
      <c r="O186" s="28" t="str">
        <f ca="1">'Task PV @ PT'!BN187</f>
        <v>x</v>
      </c>
      <c r="P186" s="28">
        <f t="shared" ca="1" si="49"/>
        <v>0</v>
      </c>
      <c r="Q186" s="28">
        <f t="shared" ca="1" si="45"/>
        <v>0</v>
      </c>
      <c r="R186" s="28">
        <f t="shared" ca="1" si="46"/>
        <v>0</v>
      </c>
      <c r="S186" s="28">
        <f t="shared" ca="1" si="47"/>
        <v>0</v>
      </c>
      <c r="T186" s="28">
        <f t="shared" ca="1" si="48"/>
        <v>0</v>
      </c>
      <c r="U186" s="28">
        <f t="shared" ca="1" si="41"/>
        <v>0</v>
      </c>
      <c r="V186" s="28">
        <f t="shared" ca="1" si="42"/>
        <v>0</v>
      </c>
    </row>
    <row r="187" spans="1:22" x14ac:dyDescent="0.2">
      <c r="A187" s="95" t="str">
        <f>'Task PV @ PT'!A188</f>
        <v>Task Identifier</v>
      </c>
      <c r="B187" s="248" t="str">
        <f>'Task PV @ PT'!B188</f>
        <v>x</v>
      </c>
      <c r="C187" s="248" t="str">
        <f>'Task PV @ PT'!C188</f>
        <v>x</v>
      </c>
      <c r="D187" s="10" t="str">
        <f>'Task PV @ PT'!D188</f>
        <v>x</v>
      </c>
      <c r="E187" s="248" t="str">
        <f>'Task EV @ AT'!B188</f>
        <v>x</v>
      </c>
      <c r="F187" s="248" t="str">
        <f>'Task EV @ AT'!C188</f>
        <v>x</v>
      </c>
      <c r="G187" s="214" t="str">
        <f ca="1">'Task EV @ AT'!BM188</f>
        <v>x</v>
      </c>
      <c r="H187" s="24" t="str">
        <f t="shared" si="36"/>
        <v>x</v>
      </c>
      <c r="I187" s="24" t="str">
        <f t="shared" si="37"/>
        <v>x</v>
      </c>
      <c r="J187" s="24" t="str">
        <f t="shared" si="38"/>
        <v>x</v>
      </c>
      <c r="K187" s="24" t="str">
        <f t="shared" si="39"/>
        <v>x</v>
      </c>
      <c r="L187" s="9">
        <f t="shared" ca="1" si="40"/>
        <v>0</v>
      </c>
      <c r="M187" s="11">
        <f t="shared" si="44"/>
        <v>0</v>
      </c>
      <c r="N187" s="28" t="str">
        <f ca="1">'Task PV @ PT'!BO188</f>
        <v>x</v>
      </c>
      <c r="O187" s="28" t="str">
        <f ca="1">'Task PV @ PT'!BN188</f>
        <v>x</v>
      </c>
      <c r="P187" s="28">
        <f t="shared" ca="1" si="49"/>
        <v>0</v>
      </c>
      <c r="Q187" s="28">
        <f t="shared" ca="1" si="45"/>
        <v>0</v>
      </c>
      <c r="R187" s="28">
        <f t="shared" ca="1" si="46"/>
        <v>0</v>
      </c>
      <c r="S187" s="28">
        <f t="shared" ca="1" si="47"/>
        <v>0</v>
      </c>
      <c r="T187" s="28">
        <f t="shared" ca="1" si="48"/>
        <v>0</v>
      </c>
      <c r="U187" s="28">
        <f t="shared" ca="1" si="41"/>
        <v>0</v>
      </c>
      <c r="V187" s="28">
        <f t="shared" ca="1" si="42"/>
        <v>0</v>
      </c>
    </row>
    <row r="188" spans="1:22" x14ac:dyDescent="0.2">
      <c r="A188" s="95" t="str">
        <f>'Task PV @ PT'!A189</f>
        <v>Task Identifier</v>
      </c>
      <c r="B188" s="248" t="str">
        <f>'Task PV @ PT'!B189</f>
        <v>x</v>
      </c>
      <c r="C188" s="248" t="str">
        <f>'Task PV @ PT'!C189</f>
        <v>x</v>
      </c>
      <c r="D188" s="10" t="str">
        <f>'Task PV @ PT'!D189</f>
        <v>x</v>
      </c>
      <c r="E188" s="248" t="str">
        <f>'Task EV @ AT'!B189</f>
        <v>x</v>
      </c>
      <c r="F188" s="248" t="str">
        <f>'Task EV @ AT'!C189</f>
        <v>x</v>
      </c>
      <c r="G188" s="214" t="str">
        <f ca="1">'Task EV @ AT'!BM189</f>
        <v>x</v>
      </c>
      <c r="H188" s="24" t="str">
        <f t="shared" si="36"/>
        <v>x</v>
      </c>
      <c r="I188" s="24" t="str">
        <f t="shared" si="37"/>
        <v>x</v>
      </c>
      <c r="J188" s="24" t="str">
        <f t="shared" si="38"/>
        <v>x</v>
      </c>
      <c r="K188" s="24" t="str">
        <f t="shared" si="39"/>
        <v>x</v>
      </c>
      <c r="L188" s="9">
        <f t="shared" ca="1" si="40"/>
        <v>0</v>
      </c>
      <c r="M188" s="11">
        <f t="shared" si="44"/>
        <v>0</v>
      </c>
      <c r="N188" s="28" t="str">
        <f ca="1">'Task PV @ PT'!BO189</f>
        <v>x</v>
      </c>
      <c r="O188" s="28" t="str">
        <f ca="1">'Task PV @ PT'!BN189</f>
        <v>x</v>
      </c>
      <c r="P188" s="28">
        <f t="shared" ca="1" si="49"/>
        <v>0</v>
      </c>
      <c r="Q188" s="28">
        <f t="shared" ca="1" si="45"/>
        <v>0</v>
      </c>
      <c r="R188" s="28">
        <f t="shared" ca="1" si="46"/>
        <v>0</v>
      </c>
      <c r="S188" s="28">
        <f t="shared" ca="1" si="47"/>
        <v>0</v>
      </c>
      <c r="T188" s="28">
        <f t="shared" ca="1" si="48"/>
        <v>0</v>
      </c>
      <c r="U188" s="28">
        <f t="shared" ca="1" si="41"/>
        <v>0</v>
      </c>
      <c r="V188" s="28">
        <f t="shared" ca="1" si="42"/>
        <v>0</v>
      </c>
    </row>
    <row r="189" spans="1:22" x14ac:dyDescent="0.2">
      <c r="A189" s="95" t="str">
        <f>'Task PV @ PT'!A190</f>
        <v>Task Identifier</v>
      </c>
      <c r="B189" s="248" t="str">
        <f>'Task PV @ PT'!B190</f>
        <v>x</v>
      </c>
      <c r="C189" s="248" t="str">
        <f>'Task PV @ PT'!C190</f>
        <v>x</v>
      </c>
      <c r="D189" s="10" t="str">
        <f>'Task PV @ PT'!D190</f>
        <v>x</v>
      </c>
      <c r="E189" s="248" t="str">
        <f>'Task EV @ AT'!B190</f>
        <v>x</v>
      </c>
      <c r="F189" s="248" t="str">
        <f>'Task EV @ AT'!C190</f>
        <v>x</v>
      </c>
      <c r="G189" s="214" t="str">
        <f ca="1">'Task EV @ AT'!BM190</f>
        <v>x</v>
      </c>
      <c r="H189" s="24" t="str">
        <f t="shared" si="36"/>
        <v>x</v>
      </c>
      <c r="I189" s="24" t="str">
        <f t="shared" si="37"/>
        <v>x</v>
      </c>
      <c r="J189" s="24" t="str">
        <f t="shared" si="38"/>
        <v>x</v>
      </c>
      <c r="K189" s="24" t="str">
        <f t="shared" si="39"/>
        <v>x</v>
      </c>
      <c r="L189" s="9">
        <f t="shared" ca="1" si="40"/>
        <v>0</v>
      </c>
      <c r="M189" s="11">
        <f t="shared" si="44"/>
        <v>0</v>
      </c>
      <c r="N189" s="28" t="str">
        <f ca="1">'Task PV @ PT'!BO190</f>
        <v>x</v>
      </c>
      <c r="O189" s="28" t="str">
        <f ca="1">'Task PV @ PT'!BN190</f>
        <v>x</v>
      </c>
      <c r="P189" s="28">
        <f t="shared" ca="1" si="49"/>
        <v>0</v>
      </c>
      <c r="Q189" s="28">
        <f t="shared" ca="1" si="45"/>
        <v>0</v>
      </c>
      <c r="R189" s="28">
        <f t="shared" ca="1" si="46"/>
        <v>0</v>
      </c>
      <c r="S189" s="28">
        <f t="shared" ca="1" si="47"/>
        <v>0</v>
      </c>
      <c r="T189" s="28">
        <f t="shared" ca="1" si="48"/>
        <v>0</v>
      </c>
      <c r="U189" s="28">
        <f t="shared" ca="1" si="41"/>
        <v>0</v>
      </c>
      <c r="V189" s="28">
        <f t="shared" ca="1" si="42"/>
        <v>0</v>
      </c>
    </row>
    <row r="190" spans="1:22" x14ac:dyDescent="0.2">
      <c r="A190" s="95" t="str">
        <f>'Task PV @ PT'!A191</f>
        <v>Task Identifier</v>
      </c>
      <c r="B190" s="248" t="str">
        <f>'Task PV @ PT'!B191</f>
        <v>x</v>
      </c>
      <c r="C190" s="248" t="str">
        <f>'Task PV @ PT'!C191</f>
        <v>x</v>
      </c>
      <c r="D190" s="10" t="str">
        <f>'Task PV @ PT'!D191</f>
        <v>x</v>
      </c>
      <c r="E190" s="248" t="str">
        <f>'Task EV @ AT'!B191</f>
        <v>x</v>
      </c>
      <c r="F190" s="248" t="str">
        <f>'Task EV @ AT'!C191</f>
        <v>x</v>
      </c>
      <c r="G190" s="214" t="str">
        <f ca="1">'Task EV @ AT'!BM191</f>
        <v>x</v>
      </c>
      <c r="H190" s="24" t="str">
        <f t="shared" si="36"/>
        <v>x</v>
      </c>
      <c r="I190" s="24" t="str">
        <f t="shared" si="37"/>
        <v>x</v>
      </c>
      <c r="J190" s="24" t="str">
        <f t="shared" si="38"/>
        <v>x</v>
      </c>
      <c r="K190" s="24" t="str">
        <f t="shared" si="39"/>
        <v>x</v>
      </c>
      <c r="L190" s="9">
        <f t="shared" ca="1" si="40"/>
        <v>0</v>
      </c>
      <c r="M190" s="11">
        <f t="shared" si="44"/>
        <v>0</v>
      </c>
      <c r="N190" s="28" t="str">
        <f ca="1">'Task PV @ PT'!BO191</f>
        <v>x</v>
      </c>
      <c r="O190" s="28" t="str">
        <f ca="1">'Task PV @ PT'!BN191</f>
        <v>x</v>
      </c>
      <c r="P190" s="28">
        <f t="shared" ca="1" si="49"/>
        <v>0</v>
      </c>
      <c r="Q190" s="28">
        <f t="shared" ca="1" si="45"/>
        <v>0</v>
      </c>
      <c r="R190" s="28">
        <f t="shared" ca="1" si="46"/>
        <v>0</v>
      </c>
      <c r="S190" s="28">
        <f t="shared" ca="1" si="47"/>
        <v>0</v>
      </c>
      <c r="T190" s="28">
        <f t="shared" ca="1" si="48"/>
        <v>0</v>
      </c>
      <c r="U190" s="28">
        <f t="shared" ca="1" si="41"/>
        <v>0</v>
      </c>
      <c r="V190" s="28">
        <f t="shared" ca="1" si="42"/>
        <v>0</v>
      </c>
    </row>
    <row r="191" spans="1:22" x14ac:dyDescent="0.2">
      <c r="A191" s="95" t="str">
        <f>'Task PV @ PT'!A192</f>
        <v>Task Identifier</v>
      </c>
      <c r="B191" s="248" t="str">
        <f>'Task PV @ PT'!B192</f>
        <v>x</v>
      </c>
      <c r="C191" s="248" t="str">
        <f>'Task PV @ PT'!C192</f>
        <v>x</v>
      </c>
      <c r="D191" s="10" t="str">
        <f>'Task PV @ PT'!D192</f>
        <v>x</v>
      </c>
      <c r="E191" s="248" t="str">
        <f>'Task EV @ AT'!B192</f>
        <v>x</v>
      </c>
      <c r="F191" s="248" t="str">
        <f>'Task EV @ AT'!C192</f>
        <v>x</v>
      </c>
      <c r="G191" s="214" t="str">
        <f ca="1">'Task EV @ AT'!BM192</f>
        <v>x</v>
      </c>
      <c r="H191" s="24" t="str">
        <f t="shared" si="36"/>
        <v>x</v>
      </c>
      <c r="I191" s="24" t="str">
        <f t="shared" si="37"/>
        <v>x</v>
      </c>
      <c r="J191" s="24" t="str">
        <f t="shared" si="38"/>
        <v>x</v>
      </c>
      <c r="K191" s="24" t="str">
        <f t="shared" si="39"/>
        <v>x</v>
      </c>
      <c r="L191" s="9">
        <f t="shared" ca="1" si="40"/>
        <v>0</v>
      </c>
      <c r="M191" s="11">
        <f t="shared" si="44"/>
        <v>0</v>
      </c>
      <c r="N191" s="28" t="str">
        <f ca="1">'Task PV @ PT'!BO192</f>
        <v>x</v>
      </c>
      <c r="O191" s="28" t="str">
        <f ca="1">'Task PV @ PT'!BN192</f>
        <v>x</v>
      </c>
      <c r="P191" s="28">
        <f t="shared" ca="1" si="49"/>
        <v>0</v>
      </c>
      <c r="Q191" s="28">
        <f t="shared" ca="1" si="45"/>
        <v>0</v>
      </c>
      <c r="R191" s="28">
        <f t="shared" ca="1" si="46"/>
        <v>0</v>
      </c>
      <c r="S191" s="28">
        <f t="shared" ca="1" si="47"/>
        <v>0</v>
      </c>
      <c r="T191" s="28">
        <f t="shared" ca="1" si="48"/>
        <v>0</v>
      </c>
      <c r="U191" s="28">
        <f t="shared" ca="1" si="41"/>
        <v>0</v>
      </c>
      <c r="V191" s="28">
        <f t="shared" ca="1" si="42"/>
        <v>0</v>
      </c>
    </row>
    <row r="192" spans="1:22" x14ac:dyDescent="0.2">
      <c r="A192" s="95" t="str">
        <f>'Task PV @ PT'!A193</f>
        <v>Task Identifier</v>
      </c>
      <c r="B192" s="248" t="str">
        <f>'Task PV @ PT'!B193</f>
        <v>x</v>
      </c>
      <c r="C192" s="248" t="str">
        <f>'Task PV @ PT'!C193</f>
        <v>x</v>
      </c>
      <c r="D192" s="10" t="str">
        <f>'Task PV @ PT'!D193</f>
        <v>x</v>
      </c>
      <c r="E192" s="248" t="str">
        <f>'Task EV @ AT'!B193</f>
        <v>x</v>
      </c>
      <c r="F192" s="248" t="str">
        <f>'Task EV @ AT'!C193</f>
        <v>x</v>
      </c>
      <c r="G192" s="214" t="str">
        <f ca="1">'Task EV @ AT'!BM193</f>
        <v>x</v>
      </c>
      <c r="H192" s="24" t="str">
        <f t="shared" si="36"/>
        <v>x</v>
      </c>
      <c r="I192" s="24" t="str">
        <f t="shared" si="37"/>
        <v>x</v>
      </c>
      <c r="J192" s="24" t="str">
        <f t="shared" si="38"/>
        <v>x</v>
      </c>
      <c r="K192" s="24" t="str">
        <f t="shared" si="39"/>
        <v>x</v>
      </c>
      <c r="L192" s="9">
        <f t="shared" ca="1" si="40"/>
        <v>0</v>
      </c>
      <c r="M192" s="11">
        <f t="shared" si="44"/>
        <v>0</v>
      </c>
      <c r="N192" s="28" t="str">
        <f ca="1">'Task PV @ PT'!BO193</f>
        <v>x</v>
      </c>
      <c r="O192" s="28" t="str">
        <f ca="1">'Task PV @ PT'!BN193</f>
        <v>x</v>
      </c>
      <c r="P192" s="28">
        <f t="shared" ca="1" si="49"/>
        <v>0</v>
      </c>
      <c r="Q192" s="28">
        <f t="shared" ca="1" si="45"/>
        <v>0</v>
      </c>
      <c r="R192" s="28">
        <f t="shared" ca="1" si="46"/>
        <v>0</v>
      </c>
      <c r="S192" s="28">
        <f t="shared" ca="1" si="47"/>
        <v>0</v>
      </c>
      <c r="T192" s="28">
        <f t="shared" ca="1" si="48"/>
        <v>0</v>
      </c>
      <c r="U192" s="28">
        <f t="shared" ca="1" si="41"/>
        <v>0</v>
      </c>
      <c r="V192" s="28">
        <f t="shared" ca="1" si="42"/>
        <v>0</v>
      </c>
    </row>
    <row r="193" spans="1:22" x14ac:dyDescent="0.2">
      <c r="A193" s="95" t="str">
        <f>'Task PV @ PT'!A194</f>
        <v>Task Identifier</v>
      </c>
      <c r="B193" s="248" t="str">
        <f>'Task PV @ PT'!B194</f>
        <v>x</v>
      </c>
      <c r="C193" s="248" t="str">
        <f>'Task PV @ PT'!C194</f>
        <v>x</v>
      </c>
      <c r="D193" s="10" t="str">
        <f>'Task PV @ PT'!D194</f>
        <v>x</v>
      </c>
      <c r="E193" s="248" t="str">
        <f>'Task EV @ AT'!B194</f>
        <v>x</v>
      </c>
      <c r="F193" s="248" t="str">
        <f>'Task EV @ AT'!C194</f>
        <v>x</v>
      </c>
      <c r="G193" s="214" t="str">
        <f ca="1">'Task EV @ AT'!BM194</f>
        <v>x</v>
      </c>
      <c r="H193" s="24" t="str">
        <f t="shared" si="36"/>
        <v>x</v>
      </c>
      <c r="I193" s="24" t="str">
        <f t="shared" si="37"/>
        <v>x</v>
      </c>
      <c r="J193" s="24" t="str">
        <f t="shared" si="38"/>
        <v>x</v>
      </c>
      <c r="K193" s="24" t="str">
        <f t="shared" si="39"/>
        <v>x</v>
      </c>
      <c r="L193" s="9">
        <f t="shared" ca="1" si="40"/>
        <v>0</v>
      </c>
      <c r="M193" s="11">
        <f t="shared" si="44"/>
        <v>0</v>
      </c>
      <c r="N193" s="28" t="str">
        <f ca="1">'Task PV @ PT'!BO194</f>
        <v>x</v>
      </c>
      <c r="O193" s="28" t="str">
        <f ca="1">'Task PV @ PT'!BN194</f>
        <v>x</v>
      </c>
      <c r="P193" s="28">
        <f t="shared" ca="1" si="49"/>
        <v>0</v>
      </c>
      <c r="Q193" s="28">
        <f t="shared" ca="1" si="45"/>
        <v>0</v>
      </c>
      <c r="R193" s="28">
        <f t="shared" ca="1" si="46"/>
        <v>0</v>
      </c>
      <c r="S193" s="28">
        <f t="shared" ca="1" si="47"/>
        <v>0</v>
      </c>
      <c r="T193" s="28">
        <f t="shared" ca="1" si="48"/>
        <v>0</v>
      </c>
      <c r="U193" s="28">
        <f t="shared" ca="1" si="41"/>
        <v>0</v>
      </c>
      <c r="V193" s="28">
        <f t="shared" ca="1" si="42"/>
        <v>0</v>
      </c>
    </row>
    <row r="194" spans="1:22" x14ac:dyDescent="0.2">
      <c r="A194" s="95" t="str">
        <f>'Task PV @ PT'!A195</f>
        <v>Task Identifier</v>
      </c>
      <c r="B194" s="248" t="str">
        <f>'Task PV @ PT'!B195</f>
        <v>x</v>
      </c>
      <c r="C194" s="248" t="str">
        <f>'Task PV @ PT'!C195</f>
        <v>x</v>
      </c>
      <c r="D194" s="10" t="str">
        <f>'Task PV @ PT'!D195</f>
        <v>x</v>
      </c>
      <c r="E194" s="248" t="str">
        <f>'Task EV @ AT'!B195</f>
        <v>x</v>
      </c>
      <c r="F194" s="248" t="str">
        <f>'Task EV @ AT'!C195</f>
        <v>x</v>
      </c>
      <c r="G194" s="214" t="str">
        <f ca="1">'Task EV @ AT'!BM195</f>
        <v>x</v>
      </c>
      <c r="H194" s="24" t="str">
        <f t="shared" si="36"/>
        <v>x</v>
      </c>
      <c r="I194" s="24" t="str">
        <f t="shared" si="37"/>
        <v>x</v>
      </c>
      <c r="J194" s="24" t="str">
        <f t="shared" si="38"/>
        <v>x</v>
      </c>
      <c r="K194" s="24" t="str">
        <f t="shared" si="39"/>
        <v>x</v>
      </c>
      <c r="L194" s="9">
        <f t="shared" ca="1" si="40"/>
        <v>0</v>
      </c>
      <c r="M194" s="11">
        <f t="shared" si="44"/>
        <v>0</v>
      </c>
      <c r="N194" s="28" t="str">
        <f ca="1">'Task PV @ PT'!BO195</f>
        <v>x</v>
      </c>
      <c r="O194" s="28" t="str">
        <f ca="1">'Task PV @ PT'!BN195</f>
        <v>x</v>
      </c>
      <c r="P194" s="28">
        <f t="shared" ca="1" si="49"/>
        <v>0</v>
      </c>
      <c r="Q194" s="28">
        <f t="shared" ca="1" si="45"/>
        <v>0</v>
      </c>
      <c r="R194" s="28">
        <f t="shared" ca="1" si="46"/>
        <v>0</v>
      </c>
      <c r="S194" s="28">
        <f t="shared" ca="1" si="47"/>
        <v>0</v>
      </c>
      <c r="T194" s="28">
        <f t="shared" ca="1" si="48"/>
        <v>0</v>
      </c>
      <c r="U194" s="28">
        <f t="shared" ca="1" si="41"/>
        <v>0</v>
      </c>
      <c r="V194" s="28">
        <f t="shared" ca="1" si="42"/>
        <v>0</v>
      </c>
    </row>
    <row r="195" spans="1:22" x14ac:dyDescent="0.2">
      <c r="A195" s="95" t="str">
        <f>'Task PV @ PT'!A196</f>
        <v>Task Identifier</v>
      </c>
      <c r="B195" s="248" t="str">
        <f>'Task PV @ PT'!B196</f>
        <v>x</v>
      </c>
      <c r="C195" s="248" t="str">
        <f>'Task PV @ PT'!C196</f>
        <v>x</v>
      </c>
      <c r="D195" s="10" t="str">
        <f>'Task PV @ PT'!D196</f>
        <v>x</v>
      </c>
      <c r="E195" s="248" t="str">
        <f>'Task EV @ AT'!B196</f>
        <v>x</v>
      </c>
      <c r="F195" s="248" t="str">
        <f>'Task EV @ AT'!C196</f>
        <v>x</v>
      </c>
      <c r="G195" s="214" t="str">
        <f ca="1">'Task EV @ AT'!BM196</f>
        <v>x</v>
      </c>
      <c r="H195" s="24" t="str">
        <f t="shared" si="36"/>
        <v>x</v>
      </c>
      <c r="I195" s="24" t="str">
        <f t="shared" si="37"/>
        <v>x</v>
      </c>
      <c r="J195" s="24" t="str">
        <f t="shared" si="38"/>
        <v>x</v>
      </c>
      <c r="K195" s="24" t="str">
        <f t="shared" si="39"/>
        <v>x</v>
      </c>
      <c r="L195" s="9">
        <f t="shared" ca="1" si="40"/>
        <v>0</v>
      </c>
      <c r="M195" s="11">
        <f t="shared" si="44"/>
        <v>0</v>
      </c>
      <c r="N195" s="28" t="str">
        <f ca="1">'Task PV @ PT'!BO196</f>
        <v>x</v>
      </c>
      <c r="O195" s="28" t="str">
        <f ca="1">'Task PV @ PT'!BN196</f>
        <v>x</v>
      </c>
      <c r="P195" s="28">
        <f t="shared" ca="1" si="49"/>
        <v>0</v>
      </c>
      <c r="Q195" s="28">
        <f t="shared" ca="1" si="45"/>
        <v>0</v>
      </c>
      <c r="R195" s="28">
        <f t="shared" ca="1" si="46"/>
        <v>0</v>
      </c>
      <c r="S195" s="28">
        <f t="shared" ca="1" si="47"/>
        <v>0</v>
      </c>
      <c r="T195" s="28">
        <f t="shared" ca="1" si="48"/>
        <v>0</v>
      </c>
      <c r="U195" s="28">
        <f t="shared" ca="1" si="41"/>
        <v>0</v>
      </c>
      <c r="V195" s="28">
        <f t="shared" ca="1" si="42"/>
        <v>0</v>
      </c>
    </row>
    <row r="196" spans="1:22" x14ac:dyDescent="0.2">
      <c r="A196" s="95" t="str">
        <f>'Task PV @ PT'!A197</f>
        <v>Task Identifier</v>
      </c>
      <c r="B196" s="248" t="str">
        <f>'Task PV @ PT'!B197</f>
        <v>x</v>
      </c>
      <c r="C196" s="248" t="str">
        <f>'Task PV @ PT'!C197</f>
        <v>x</v>
      </c>
      <c r="D196" s="10" t="str">
        <f>'Task PV @ PT'!D197</f>
        <v>x</v>
      </c>
      <c r="E196" s="248" t="str">
        <f>'Task EV @ AT'!B197</f>
        <v>x</v>
      </c>
      <c r="F196" s="248" t="str">
        <f>'Task EV @ AT'!C197</f>
        <v>x</v>
      </c>
      <c r="G196" s="214" t="str">
        <f ca="1">'Task EV @ AT'!BM197</f>
        <v>x</v>
      </c>
      <c r="H196" s="24" t="str">
        <f t="shared" si="36"/>
        <v>x</v>
      </c>
      <c r="I196" s="24" t="str">
        <f t="shared" si="37"/>
        <v>x</v>
      </c>
      <c r="J196" s="24" t="str">
        <f t="shared" si="38"/>
        <v>x</v>
      </c>
      <c r="K196" s="24" t="str">
        <f t="shared" si="39"/>
        <v>x</v>
      </c>
      <c r="L196" s="9">
        <f t="shared" ca="1" si="40"/>
        <v>0</v>
      </c>
      <c r="M196" s="11">
        <f t="shared" si="44"/>
        <v>0</v>
      </c>
      <c r="N196" s="28" t="str">
        <f ca="1">'Task PV @ PT'!BO197</f>
        <v>x</v>
      </c>
      <c r="O196" s="28" t="str">
        <f ca="1">'Task PV @ PT'!BN197</f>
        <v>x</v>
      </c>
      <c r="P196" s="28">
        <f t="shared" ca="1" si="49"/>
        <v>0</v>
      </c>
      <c r="Q196" s="28">
        <f t="shared" ca="1" si="45"/>
        <v>0</v>
      </c>
      <c r="R196" s="28">
        <f t="shared" ca="1" si="46"/>
        <v>0</v>
      </c>
      <c r="S196" s="28">
        <f t="shared" ca="1" si="47"/>
        <v>0</v>
      </c>
      <c r="T196" s="28">
        <f t="shared" ca="1" si="48"/>
        <v>0</v>
      </c>
      <c r="U196" s="28">
        <f t="shared" ca="1" si="41"/>
        <v>0</v>
      </c>
      <c r="V196" s="28">
        <f t="shared" ca="1" si="42"/>
        <v>0</v>
      </c>
    </row>
    <row r="197" spans="1:22" x14ac:dyDescent="0.2">
      <c r="A197" s="95" t="str">
        <f>'Task PV @ PT'!A198</f>
        <v>Task Identifier</v>
      </c>
      <c r="B197" s="248" t="str">
        <f>'Task PV @ PT'!B198</f>
        <v>x</v>
      </c>
      <c r="C197" s="248" t="str">
        <f>'Task PV @ PT'!C198</f>
        <v>x</v>
      </c>
      <c r="D197" s="10" t="str">
        <f>'Task PV @ PT'!D198</f>
        <v>x</v>
      </c>
      <c r="E197" s="248" t="str">
        <f>'Task EV @ AT'!B198</f>
        <v>x</v>
      </c>
      <c r="F197" s="248" t="str">
        <f>'Task EV @ AT'!C198</f>
        <v>x</v>
      </c>
      <c r="G197" s="214" t="str">
        <f ca="1">'Task EV @ AT'!BM198</f>
        <v>x</v>
      </c>
      <c r="H197" s="24" t="str">
        <f t="shared" ref="H197:H200" si="50">IF($B197="x","x",(DAYS360($X$7,$B197))/$Y$11)</f>
        <v>x</v>
      </c>
      <c r="I197" s="24" t="str">
        <f t="shared" ref="I197:I200" si="51">IF($C197="x","x",(DAYS360($X$7,$C197))/$Y$11)</f>
        <v>x</v>
      </c>
      <c r="J197" s="24" t="str">
        <f t="shared" ref="J197:J200" si="52">IF($E197="x","x",(DAYS360($X$7,$E197))/$Y$11)</f>
        <v>x</v>
      </c>
      <c r="K197" s="24" t="str">
        <f t="shared" ref="K197:K200" si="53">IF($F197="x","x",(DAYS360($X$7,$F197))/$Y$11)</f>
        <v>x</v>
      </c>
      <c r="L197" s="9">
        <f t="shared" ref="L197:L200" ca="1" si="54">IF($W$6 = 0, 0, IF(ISNUMBER($W$4),IF($W$4&gt;=$I197,"C",IF($W$4&gt;$H197,"S",0)), 0))</f>
        <v>0</v>
      </c>
      <c r="M197" s="11">
        <f t="shared" si="44"/>
        <v>0</v>
      </c>
      <c r="N197" s="28" t="str">
        <f ca="1">'Task PV @ PT'!BO198</f>
        <v>x</v>
      </c>
      <c r="O197" s="28" t="str">
        <f ca="1">'Task PV @ PT'!BN198</f>
        <v>x</v>
      </c>
      <c r="P197" s="28">
        <f t="shared" ca="1" si="49"/>
        <v>0</v>
      </c>
      <c r="Q197" s="28">
        <f t="shared" ca="1" si="45"/>
        <v>0</v>
      </c>
      <c r="R197" s="28">
        <f t="shared" ca="1" si="46"/>
        <v>0</v>
      </c>
      <c r="S197" s="28">
        <f ca="1">IF(AND(M197 = "S",L197 = "S",G197&gt;P197), $G197 - $P197, 0)</f>
        <v>0</v>
      </c>
      <c r="T197" s="28">
        <f ca="1">IF(AND(L197 = "S",M197 = "S",P197&gt;G197), $P197 - $G197, 0)</f>
        <v>0</v>
      </c>
      <c r="U197" s="28">
        <f ca="1">IF(AND(L197 = "C",M197 = "C"),D197,0)</f>
        <v>0</v>
      </c>
      <c r="V197" s="28">
        <f ca="1">IF(AND(L197 = "S",M197 = "S", G197=P197),G197,0)</f>
        <v>0</v>
      </c>
    </row>
    <row r="198" spans="1:22" x14ac:dyDescent="0.2">
      <c r="A198" s="95" t="str">
        <f>'Task PV @ PT'!A199</f>
        <v>Task Identifier</v>
      </c>
      <c r="B198" s="248" t="str">
        <f>'Task PV @ PT'!B199</f>
        <v>x</v>
      </c>
      <c r="C198" s="248" t="str">
        <f>'Task PV @ PT'!C199</f>
        <v>x</v>
      </c>
      <c r="D198" s="10" t="str">
        <f>'Task PV @ PT'!D199</f>
        <v>x</v>
      </c>
      <c r="E198" s="248" t="str">
        <f>'Task EV @ AT'!B199</f>
        <v>x</v>
      </c>
      <c r="F198" s="248" t="str">
        <f>'Task EV @ AT'!C199</f>
        <v>x</v>
      </c>
      <c r="G198" s="214" t="str">
        <f ca="1">'Task EV @ AT'!BM199</f>
        <v>x</v>
      </c>
      <c r="H198" s="24" t="str">
        <f t="shared" si="50"/>
        <v>x</v>
      </c>
      <c r="I198" s="24" t="str">
        <f t="shared" si="51"/>
        <v>x</v>
      </c>
      <c r="J198" s="24" t="str">
        <f t="shared" si="52"/>
        <v>x</v>
      </c>
      <c r="K198" s="24" t="str">
        <f t="shared" si="53"/>
        <v>x</v>
      </c>
      <c r="L198" s="9">
        <f t="shared" ca="1" si="54"/>
        <v>0</v>
      </c>
      <c r="M198" s="11">
        <f t="shared" si="44"/>
        <v>0</v>
      </c>
      <c r="N198" s="28" t="str">
        <f ca="1">'Task PV @ PT'!BO199</f>
        <v>x</v>
      </c>
      <c r="O198" s="28" t="str">
        <f ca="1">'Task PV @ PT'!BN199</f>
        <v>x</v>
      </c>
      <c r="P198" s="28">
        <f t="shared" ca="1" si="49"/>
        <v>0</v>
      </c>
      <c r="Q198" s="28">
        <f t="shared" ca="1" si="45"/>
        <v>0</v>
      </c>
      <c r="R198" s="28">
        <f t="shared" ca="1" si="46"/>
        <v>0</v>
      </c>
      <c r="S198" s="28">
        <f ca="1">IF(AND(M198 = "S",L198 = "S",G198&gt;P198), $G198 - $P198, 0)</f>
        <v>0</v>
      </c>
      <c r="T198" s="28">
        <f ca="1">IF(AND(L198 = "S",M198 = "S",P198&gt;G198), $P198 - $G198, 0)</f>
        <v>0</v>
      </c>
      <c r="U198" s="28">
        <f ca="1">IF(AND(L198 = "C",M198 = "C"),D198,0)</f>
        <v>0</v>
      </c>
      <c r="V198" s="28">
        <f ca="1">IF(AND(L198 = "S",M198 = "S", G198=P198),G198,0)</f>
        <v>0</v>
      </c>
    </row>
    <row r="199" spans="1:22" x14ac:dyDescent="0.2">
      <c r="A199" s="95" t="str">
        <f>'Task PV @ PT'!A200</f>
        <v>Task Identifier</v>
      </c>
      <c r="B199" s="248" t="str">
        <f>'Task PV @ PT'!B200</f>
        <v>x</v>
      </c>
      <c r="C199" s="248" t="str">
        <f>'Task PV @ PT'!C200</f>
        <v>x</v>
      </c>
      <c r="D199" s="10" t="str">
        <f>'Task PV @ PT'!D200</f>
        <v>x</v>
      </c>
      <c r="E199" s="248" t="str">
        <f>'Task EV @ AT'!B200</f>
        <v>x</v>
      </c>
      <c r="F199" s="248" t="str">
        <f>'Task EV @ AT'!C200</f>
        <v>x</v>
      </c>
      <c r="G199" s="214" t="str">
        <f ca="1">'Task EV @ AT'!BM200</f>
        <v>x</v>
      </c>
      <c r="H199" s="24" t="str">
        <f t="shared" si="50"/>
        <v>x</v>
      </c>
      <c r="I199" s="24" t="str">
        <f t="shared" si="51"/>
        <v>x</v>
      </c>
      <c r="J199" s="24" t="str">
        <f t="shared" si="52"/>
        <v>x</v>
      </c>
      <c r="K199" s="24" t="str">
        <f t="shared" si="53"/>
        <v>x</v>
      </c>
      <c r="L199" s="9">
        <f t="shared" ca="1" si="54"/>
        <v>0</v>
      </c>
      <c r="M199" s="11">
        <f t="shared" si="44"/>
        <v>0</v>
      </c>
      <c r="N199" s="28" t="str">
        <f ca="1">'Task PV @ PT'!BO200</f>
        <v>x</v>
      </c>
      <c r="O199" s="28" t="str">
        <f ca="1">'Task PV @ PT'!BN200</f>
        <v>x</v>
      </c>
      <c r="P199" s="28">
        <f t="shared" ca="1" si="49"/>
        <v>0</v>
      </c>
      <c r="Q199" s="28">
        <f t="shared" ca="1" si="45"/>
        <v>0</v>
      </c>
      <c r="R199" s="28">
        <f t="shared" ca="1" si="46"/>
        <v>0</v>
      </c>
      <c r="S199" s="28">
        <f ca="1">IF(AND(M199 = "S",L199 = "S",G199&gt;P199), $G199 - $P199, 0)</f>
        <v>0</v>
      </c>
      <c r="T199" s="28">
        <f ca="1">IF(AND(L199 = "S",M199 = "S",P199&gt;G199), $P199 - $G199, 0)</f>
        <v>0</v>
      </c>
      <c r="U199" s="28">
        <f ca="1">IF(AND(L199 = "C",M199 = "C"),D199,0)</f>
        <v>0</v>
      </c>
      <c r="V199" s="28">
        <f ca="1">IF(AND(L199 = "S",M199 = "S", G199=P199),G199,0)</f>
        <v>0</v>
      </c>
    </row>
    <row r="200" spans="1:22" x14ac:dyDescent="0.2">
      <c r="B200" s="248" t="str">
        <f>'Task PV @ PT'!B201</f>
        <v>x</v>
      </c>
      <c r="C200" s="248" t="str">
        <f>'Task PV @ PT'!C201</f>
        <v>x</v>
      </c>
      <c r="D200" s="10" t="str">
        <f>'Task PV @ PT'!D201</f>
        <v>x</v>
      </c>
      <c r="E200" s="248" t="str">
        <f>'Task EV @ AT'!B201</f>
        <v>x</v>
      </c>
      <c r="F200" s="248" t="str">
        <f>'Task EV @ AT'!C201</f>
        <v>x</v>
      </c>
      <c r="G200" s="214" t="str">
        <f ca="1">'Task EV @ AT'!BM201</f>
        <v>x</v>
      </c>
      <c r="H200" s="24" t="str">
        <f t="shared" si="50"/>
        <v>x</v>
      </c>
      <c r="I200" s="24" t="str">
        <f t="shared" si="51"/>
        <v>x</v>
      </c>
      <c r="J200" s="24" t="str">
        <f t="shared" si="52"/>
        <v>x</v>
      </c>
      <c r="K200" s="24" t="str">
        <f t="shared" si="53"/>
        <v>x</v>
      </c>
      <c r="L200" s="9">
        <f t="shared" ca="1" si="54"/>
        <v>0</v>
      </c>
      <c r="M200" s="11">
        <f t="shared" si="44"/>
        <v>0</v>
      </c>
      <c r="N200" s="28" t="str">
        <f ca="1">'Task PV @ PT'!BO201</f>
        <v>x</v>
      </c>
      <c r="O200" s="28" t="str">
        <f ca="1">'Task PV @ PT'!BN201</f>
        <v>x</v>
      </c>
      <c r="P200" s="28">
        <f t="shared" ca="1" si="49"/>
        <v>0</v>
      </c>
      <c r="Q200" s="28">
        <f t="shared" ca="1" si="45"/>
        <v>0</v>
      </c>
      <c r="R200" s="28">
        <f t="shared" ca="1" si="46"/>
        <v>0</v>
      </c>
      <c r="S200" s="28">
        <f ca="1">IF(AND(M200 = "S",L200 = "S",G200&gt;P200), $G200 - $P200, 0)</f>
        <v>0</v>
      </c>
      <c r="T200" s="28">
        <f ca="1">IF(AND(L200 = "S",M200 = "S",P200&gt;G200), $P200 - $G200, 0)</f>
        <v>0</v>
      </c>
      <c r="U200" s="28">
        <f ca="1">IF(AND(L200 = "C",M200 = "C"),D200,0)</f>
        <v>0</v>
      </c>
      <c r="V200" s="28">
        <f ca="1">IF(AND(L200 = "S",M200 = "S", G200=P200),G200,0)</f>
        <v>0</v>
      </c>
    </row>
  </sheetData>
  <sheetProtection selectLockedCells="1"/>
  <phoneticPr fontId="2" type="noConversion"/>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1"/>
  </sheetPr>
  <dimension ref="A1:BV203"/>
  <sheetViews>
    <sheetView topLeftCell="B1" zoomScaleNormal="150" workbookViewId="0">
      <selection activeCell="Z28" sqref="Z27:Z28"/>
    </sheetView>
  </sheetViews>
  <sheetFormatPr defaultRowHeight="12.75" x14ac:dyDescent="0.2"/>
  <cols>
    <col min="1" max="1" width="10.140625" style="182" customWidth="1"/>
    <col min="2" max="2" width="10.42578125" style="182" customWidth="1"/>
    <col min="3" max="3" width="9.140625" style="11"/>
    <col min="4" max="4" width="10" customWidth="1"/>
    <col min="5" max="5" width="12.28515625" customWidth="1"/>
    <col min="6" max="6" width="9.5703125" style="76" customWidth="1"/>
    <col min="7" max="8" width="9.140625" style="76"/>
    <col min="9" max="9" width="9.5703125" style="76" customWidth="1"/>
    <col min="10" max="10" width="10.7109375" style="76" customWidth="1"/>
    <col min="11" max="11" width="6.42578125" style="183" customWidth="1"/>
    <col min="12" max="13" width="9.85546875" style="76" customWidth="1"/>
  </cols>
  <sheetData>
    <row r="1" spans="1:74" s="167" customFormat="1" ht="21.6" customHeight="1" thickBot="1" x14ac:dyDescent="0.25">
      <c r="A1" s="162" t="s">
        <v>145</v>
      </c>
      <c r="B1" s="163" t="s">
        <v>144</v>
      </c>
      <c r="C1" s="164" t="s">
        <v>129</v>
      </c>
      <c r="D1" s="163" t="s">
        <v>130</v>
      </c>
      <c r="E1" s="163" t="s">
        <v>131</v>
      </c>
      <c r="F1" s="165" t="s">
        <v>132</v>
      </c>
      <c r="G1" s="165" t="s">
        <v>133</v>
      </c>
      <c r="H1" s="165" t="s">
        <v>134</v>
      </c>
      <c r="I1" s="165" t="s">
        <v>135</v>
      </c>
      <c r="J1" s="165" t="s">
        <v>136</v>
      </c>
      <c r="K1" s="163" t="s">
        <v>137</v>
      </c>
      <c r="L1" s="165" t="s">
        <v>138</v>
      </c>
      <c r="M1" s="166" t="s">
        <v>139</v>
      </c>
      <c r="N1" s="189" t="s">
        <v>140</v>
      </c>
      <c r="O1" s="378">
        <f>'Task PV @ PT'!E203</f>
        <v>5</v>
      </c>
      <c r="P1" s="378">
        <f>'Task PV @ PT'!F203</f>
        <v>10</v>
      </c>
      <c r="Q1" s="378">
        <f>'Task PV @ PT'!G203</f>
        <v>45</v>
      </c>
      <c r="R1" s="378">
        <f>'Task PV @ PT'!H203</f>
        <v>75</v>
      </c>
      <c r="S1" s="378">
        <f>'Task PV @ PT'!I203</f>
        <v>115</v>
      </c>
      <c r="T1" s="378">
        <f>'Task PV @ PT'!J203</f>
        <v>140</v>
      </c>
      <c r="U1" s="378">
        <f>'Task PV @ PT'!K203</f>
        <v>160</v>
      </c>
      <c r="V1" s="378">
        <f>'Task PV @ PT'!L203</f>
        <v>170</v>
      </c>
      <c r="W1" s="378">
        <f>'Task PV @ PT'!M203</f>
        <v>180</v>
      </c>
      <c r="X1" s="378">
        <f>'Task PV @ PT'!N203</f>
        <v>185</v>
      </c>
      <c r="Y1" s="378" t="str">
        <f>'Task PV @ PT'!O203</f>
        <v/>
      </c>
      <c r="Z1" s="378" t="str">
        <f>'Task PV @ PT'!P203</f>
        <v/>
      </c>
      <c r="AA1" s="378" t="str">
        <f>'Task PV @ PT'!Q203</f>
        <v/>
      </c>
      <c r="AB1" s="378" t="str">
        <f>'Task PV @ PT'!R203</f>
        <v/>
      </c>
      <c r="AC1" s="378" t="str">
        <f>'Task PV @ PT'!S203</f>
        <v/>
      </c>
      <c r="AD1" s="378" t="str">
        <f>'Task PV @ PT'!T203</f>
        <v/>
      </c>
      <c r="AE1" s="378" t="str">
        <f>'Task PV @ PT'!U203</f>
        <v/>
      </c>
      <c r="AF1" s="378" t="str">
        <f>'Task PV @ PT'!V203</f>
        <v/>
      </c>
      <c r="AG1" s="378" t="str">
        <f>'Task PV @ PT'!W203</f>
        <v/>
      </c>
      <c r="AH1" s="378" t="str">
        <f>'Task PV @ PT'!X203</f>
        <v/>
      </c>
      <c r="AI1" s="378" t="str">
        <f>'Task PV @ PT'!Y203</f>
        <v/>
      </c>
      <c r="AJ1" s="378" t="str">
        <f>'Task PV @ PT'!Z203</f>
        <v/>
      </c>
      <c r="AK1" s="378" t="str">
        <f>'Task PV @ PT'!AA203</f>
        <v/>
      </c>
      <c r="AL1" s="378" t="str">
        <f>'Task PV @ PT'!AB203</f>
        <v/>
      </c>
      <c r="AM1" s="378" t="str">
        <f>'Task PV @ PT'!AC203</f>
        <v/>
      </c>
      <c r="AN1" s="378" t="str">
        <f>'Task PV @ PT'!AD203</f>
        <v/>
      </c>
      <c r="AO1" s="378" t="str">
        <f>'Task PV @ PT'!AE203</f>
        <v/>
      </c>
      <c r="AP1" s="378" t="str">
        <f>'Task PV @ PT'!AF203</f>
        <v/>
      </c>
      <c r="AQ1" s="378" t="str">
        <f>'Task PV @ PT'!AG203</f>
        <v/>
      </c>
      <c r="AR1" s="378" t="str">
        <f>'Task PV @ PT'!AH203</f>
        <v/>
      </c>
      <c r="AS1" s="378" t="str">
        <f>'Task PV @ PT'!AI203</f>
        <v/>
      </c>
      <c r="AT1" s="378" t="str">
        <f>'Task PV @ PT'!AJ203</f>
        <v/>
      </c>
      <c r="AU1" s="378" t="str">
        <f>'Task PV @ PT'!AK203</f>
        <v/>
      </c>
      <c r="AV1" s="378" t="str">
        <f>'Task PV @ PT'!AL203</f>
        <v/>
      </c>
      <c r="AW1" s="378" t="str">
        <f>'Task PV @ PT'!AM203</f>
        <v/>
      </c>
      <c r="AX1" s="378" t="str">
        <f>'Task PV @ PT'!AN203</f>
        <v/>
      </c>
      <c r="AY1" s="378" t="str">
        <f>'Task PV @ PT'!AO203</f>
        <v/>
      </c>
      <c r="AZ1" s="378" t="str">
        <f>'Task PV @ PT'!AP203</f>
        <v/>
      </c>
      <c r="BA1" s="378" t="str">
        <f>'Task PV @ PT'!AQ203</f>
        <v/>
      </c>
      <c r="BB1" s="378" t="str">
        <f>'Task PV @ PT'!AR203</f>
        <v/>
      </c>
      <c r="BC1" s="378" t="str">
        <f>'Task PV @ PT'!AS203</f>
        <v/>
      </c>
      <c r="BD1" s="378" t="str">
        <f>'Task PV @ PT'!AT203</f>
        <v/>
      </c>
      <c r="BE1" s="378" t="str">
        <f>'Task PV @ PT'!AU203</f>
        <v/>
      </c>
      <c r="BF1" s="378" t="str">
        <f>'Task PV @ PT'!AV203</f>
        <v/>
      </c>
      <c r="BG1" s="378" t="str">
        <f>'Task PV @ PT'!AW203</f>
        <v/>
      </c>
      <c r="BH1" s="378" t="str">
        <f>'Task PV @ PT'!AX203</f>
        <v/>
      </c>
      <c r="BI1" s="378" t="str">
        <f>'Task PV @ PT'!AY203</f>
        <v/>
      </c>
      <c r="BJ1" s="378" t="str">
        <f>'Task PV @ PT'!AZ203</f>
        <v/>
      </c>
      <c r="BK1" s="378" t="str">
        <f>'Task PV @ PT'!BA203</f>
        <v/>
      </c>
      <c r="BL1" s="378" t="str">
        <f>'Task PV @ PT'!BB203</f>
        <v/>
      </c>
      <c r="BM1" s="378" t="str">
        <f>'Task PV @ PT'!BC203</f>
        <v/>
      </c>
      <c r="BN1" s="378" t="str">
        <f>'Task PV @ PT'!BD203</f>
        <v/>
      </c>
      <c r="BO1" s="378" t="str">
        <f>'Task PV @ PT'!BE203</f>
        <v/>
      </c>
      <c r="BP1" s="378" t="str">
        <f>'Task PV @ PT'!BF203</f>
        <v/>
      </c>
      <c r="BQ1" s="378" t="str">
        <f>'Task PV @ PT'!BG203</f>
        <v/>
      </c>
      <c r="BR1" s="378" t="str">
        <f>'Task PV @ PT'!BH203</f>
        <v/>
      </c>
      <c r="BS1" s="378" t="str">
        <f>'Task PV @ PT'!BI203</f>
        <v/>
      </c>
      <c r="BT1" s="378" t="str">
        <f>'Task PV @ PT'!BJ203</f>
        <v/>
      </c>
      <c r="BU1" s="378" t="str">
        <f>'Task PV @ PT'!BK203</f>
        <v/>
      </c>
      <c r="BV1" s="378" t="str">
        <f>'Task PV @ PT'!BL203</f>
        <v/>
      </c>
    </row>
    <row r="2" spans="1:74" ht="13.5" thickBot="1" x14ac:dyDescent="0.25">
      <c r="A2" s="168">
        <v>0</v>
      </c>
      <c r="B2" s="168">
        <v>0</v>
      </c>
      <c r="C2" s="169"/>
      <c r="D2" s="170"/>
      <c r="E2" s="170"/>
      <c r="F2" s="171"/>
      <c r="G2" s="171"/>
      <c r="H2" s="171"/>
      <c r="I2" s="171"/>
      <c r="J2" s="171"/>
      <c r="K2" s="172">
        <f ca="1">$T$7</f>
        <v>1</v>
      </c>
      <c r="L2" s="171"/>
      <c r="M2" s="173"/>
      <c r="N2" s="189" t="s">
        <v>54</v>
      </c>
      <c r="O2" s="378" t="str">
        <f ca="1">'Task EV @ AT'!D203</f>
        <v>x</v>
      </c>
      <c r="P2" s="378">
        <f>'Task EV @ AT'!E203</f>
        <v>5</v>
      </c>
      <c r="Q2" s="378">
        <f>'Task EV @ AT'!F203</f>
        <v>25</v>
      </c>
      <c r="R2" s="378">
        <f>'Task EV @ AT'!G203</f>
        <v>66</v>
      </c>
      <c r="S2" s="378">
        <f>'Task EV @ AT'!H203</f>
        <v>93</v>
      </c>
      <c r="T2" s="378">
        <f>'Task EV @ AT'!I203</f>
        <v>113</v>
      </c>
      <c r="U2" s="378">
        <f>'Task EV @ AT'!J203</f>
        <v>133</v>
      </c>
      <c r="V2" s="378">
        <f>'Task EV @ AT'!K203</f>
        <v>144</v>
      </c>
      <c r="W2" s="378">
        <f>'Task EV @ AT'!L203</f>
        <v>158</v>
      </c>
      <c r="X2" s="378">
        <f>'Task EV @ AT'!M203</f>
        <v>172</v>
      </c>
      <c r="Y2" s="378">
        <f>'Task EV @ AT'!N203</f>
        <v>183</v>
      </c>
      <c r="Z2" s="378">
        <f>'Task EV @ AT'!O203</f>
        <v>185</v>
      </c>
      <c r="AA2" s="378" t="str">
        <f>'Task EV @ AT'!P203</f>
        <v/>
      </c>
      <c r="AB2" s="378" t="str">
        <f>'Task EV @ AT'!Q203</f>
        <v/>
      </c>
      <c r="AC2" s="378" t="str">
        <f>'Task EV @ AT'!R203</f>
        <v/>
      </c>
      <c r="AD2" s="378" t="str">
        <f>'Task EV @ AT'!S203</f>
        <v/>
      </c>
      <c r="AE2" s="378" t="str">
        <f>'Task EV @ AT'!T203</f>
        <v/>
      </c>
      <c r="AF2" s="378" t="str">
        <f>'Task EV @ AT'!U203</f>
        <v/>
      </c>
      <c r="AG2" s="378" t="str">
        <f>'Task EV @ AT'!V203</f>
        <v/>
      </c>
      <c r="AH2" s="378" t="str">
        <f>'Task EV @ AT'!W203</f>
        <v/>
      </c>
      <c r="AI2" s="378" t="str">
        <f>'Task EV @ AT'!X203</f>
        <v/>
      </c>
      <c r="AJ2" s="378" t="str">
        <f>'Task EV @ AT'!Y203</f>
        <v/>
      </c>
      <c r="AK2" s="378" t="str">
        <f>'Task EV @ AT'!Z203</f>
        <v/>
      </c>
      <c r="AL2" s="378" t="str">
        <f>'Task EV @ AT'!AA203</f>
        <v/>
      </c>
      <c r="AM2" s="378" t="str">
        <f>'Task EV @ AT'!AB203</f>
        <v/>
      </c>
      <c r="AN2" s="378" t="str">
        <f>'Task EV @ AT'!AC203</f>
        <v/>
      </c>
      <c r="AO2" s="378" t="str">
        <f>'Task EV @ AT'!AD203</f>
        <v/>
      </c>
      <c r="AP2" s="378" t="str">
        <f>'Task EV @ AT'!AE203</f>
        <v/>
      </c>
      <c r="AQ2" s="378" t="str">
        <f>'Task EV @ AT'!AF203</f>
        <v/>
      </c>
      <c r="AR2" s="378" t="str">
        <f>'Task EV @ AT'!AG203</f>
        <v/>
      </c>
      <c r="AS2" s="378" t="str">
        <f>'Task EV @ AT'!AH203</f>
        <v/>
      </c>
      <c r="AT2" s="378" t="str">
        <f>'Task EV @ AT'!AI203</f>
        <v/>
      </c>
      <c r="AU2" s="378" t="str">
        <f>'Task EV @ AT'!AJ203</f>
        <v/>
      </c>
      <c r="AV2" s="378" t="str">
        <f>'Task EV @ AT'!AK203</f>
        <v/>
      </c>
      <c r="AW2" s="378" t="str">
        <f>'Task EV @ AT'!AL203</f>
        <v/>
      </c>
      <c r="AX2" s="378" t="str">
        <f>'Task EV @ AT'!AM203</f>
        <v/>
      </c>
      <c r="AY2" s="378" t="str">
        <f>'Task EV @ AT'!AN203</f>
        <v/>
      </c>
      <c r="AZ2" s="378" t="str">
        <f>'Task EV @ AT'!AO203</f>
        <v/>
      </c>
      <c r="BA2" s="378" t="str">
        <f>'Task EV @ AT'!AP203</f>
        <v/>
      </c>
      <c r="BB2" s="378" t="str">
        <f>'Task EV @ AT'!AQ203</f>
        <v/>
      </c>
      <c r="BC2" s="378" t="str">
        <f>'Task EV @ AT'!AR203</f>
        <v/>
      </c>
      <c r="BD2" s="378" t="str">
        <f>'Task EV @ AT'!AS203</f>
        <v/>
      </c>
      <c r="BE2" s="378" t="str">
        <f>'Task EV @ AT'!AT203</f>
        <v/>
      </c>
      <c r="BF2" s="378" t="str">
        <f>'Task EV @ AT'!AU203</f>
        <v/>
      </c>
      <c r="BG2" s="378" t="str">
        <f>'Task EV @ AT'!AV203</f>
        <v/>
      </c>
      <c r="BH2" s="378" t="str">
        <f>'Task EV @ AT'!AW203</f>
        <v/>
      </c>
      <c r="BI2" s="378" t="str">
        <f>'Task EV @ AT'!AX203</f>
        <v/>
      </c>
      <c r="BJ2" s="378" t="str">
        <f>'Task EV @ AT'!AY203</f>
        <v/>
      </c>
      <c r="BK2" s="378" t="str">
        <f>'Task EV @ AT'!AZ203</f>
        <v/>
      </c>
      <c r="BL2" s="378" t="str">
        <f>'Task EV @ AT'!BA203</f>
        <v/>
      </c>
      <c r="BM2" s="378" t="str">
        <f>'Task EV @ AT'!BB203</f>
        <v/>
      </c>
      <c r="BN2" s="378" t="str">
        <f>'Task EV @ AT'!BC203</f>
        <v/>
      </c>
      <c r="BO2" s="378" t="str">
        <f>'Task EV @ AT'!BD203</f>
        <v/>
      </c>
      <c r="BP2" s="378" t="str">
        <f>'Task EV @ AT'!BE203</f>
        <v/>
      </c>
      <c r="BQ2" s="378" t="str">
        <f>'Task EV @ AT'!BF203</f>
        <v/>
      </c>
      <c r="BR2" s="378" t="str">
        <f>'Task EV @ AT'!BG203</f>
        <v/>
      </c>
      <c r="BS2" s="378" t="str">
        <f>'Task EV @ AT'!BH203</f>
        <v/>
      </c>
      <c r="BT2" s="378" t="str">
        <f>'Task EV @ AT'!BI203</f>
        <v/>
      </c>
      <c r="BU2" s="378" t="str">
        <f>'Task EV @ AT'!BJ203</f>
        <v/>
      </c>
      <c r="BV2" s="378" t="str">
        <f>'Task EV @ AT'!BK203</f>
        <v/>
      </c>
    </row>
    <row r="3" spans="1:74" x14ac:dyDescent="0.2">
      <c r="A3" s="174">
        <f ca="1" xml:space="preserve"> IF($N3 + $T$7 &gt; $X$7, " ", OFFSET($O$2,0,$N3 + $T$7))</f>
        <v>5</v>
      </c>
      <c r="B3" s="174">
        <f ca="1" xml:space="preserve"> IF($N3 + $S$7 &gt; $W$7, " ", OFFSET($O$1,0,$N3 + $S$7))</f>
        <v>5</v>
      </c>
      <c r="C3" s="175">
        <f ca="1">IF(ISNUMBER(A3),COUNTIF($B$3:$B$62,CONCATENATE("&lt;=",A3)),"Pc=&gt;Sc")</f>
        <v>1</v>
      </c>
      <c r="D3" s="176">
        <f t="shared" ref="D3:D13" ca="1" si="0">IF(AND(ISNUMBER(A3),ISNUMBER(OFFSET($B$3, C3 - 1,0))), A3-OFFSET($B$3,C3-1,0),"    NUM")</f>
        <v>0</v>
      </c>
      <c r="E3" s="176">
        <f t="shared" ref="E3:E13" ca="1" si="1">IF(AND(ISNUMBER(A3),ISNUMBER(OFFSET($B$3, C3,0))),OFFSET($B$3,C3,0)-OFFSET($B$3,C3-1,0),IF(ISNUMBER(A3), 0 - OFFSET($B$3, C3 - 1, ),"     DENOM"))</f>
        <v>5</v>
      </c>
      <c r="F3" s="177">
        <f t="shared" ref="F3:F62" ca="1" si="2">IF(ISNUMBER(A3),IF(E3 = 0,0,D3/E3)," InterpVal")</f>
        <v>0</v>
      </c>
      <c r="G3" s="178">
        <f ca="1">IF(ISNUMBER(A3),C3+F3+$S$7,"  EScum")</f>
        <v>1</v>
      </c>
      <c r="H3" s="178">
        <f ca="1">IF(ISNUMBER(A3),G3 - $S$7,"   ESmo")</f>
        <v>1</v>
      </c>
      <c r="I3" s="179">
        <f ca="1">IF(ISNUMBER(A3),H3/1,"  SPI(t)mo")</f>
        <v>1</v>
      </c>
      <c r="J3" s="179">
        <f ca="1">IF(ISNUMBER(A3),(G3 - $S$7)/(K3 - $K$2),"  SPI(t)cum")</f>
        <v>1</v>
      </c>
      <c r="K3" s="180">
        <f ca="1">IF(ISNUMBER(A3),K2 + 1,  "AT")</f>
        <v>2</v>
      </c>
      <c r="L3" s="179">
        <f ca="1">IF(ISNUMBER(A3),H3 - 1,"  SV(t)mo")</f>
        <v>0</v>
      </c>
      <c r="M3" s="181">
        <f ca="1">IF(ISNUMBER(A3),G3 - K3," SV(t)cum")</f>
        <v>-1</v>
      </c>
      <c r="N3" s="184">
        <v>0</v>
      </c>
    </row>
    <row r="4" spans="1:74" x14ac:dyDescent="0.2">
      <c r="A4" s="174">
        <f t="shared" ref="A4:A67" ca="1" si="3" xml:space="preserve"> IF($N4 + $T$7 &gt; $X$7, " ", OFFSET($O$2,0,$N4 + $T$7))</f>
        <v>25</v>
      </c>
      <c r="B4" s="174">
        <f t="shared" ref="B4:B67" ca="1" si="4" xml:space="preserve"> IF($N4 + $S$7 &gt; $W$7, " ", OFFSET($O$1,0,$N4 + $S$7))</f>
        <v>10</v>
      </c>
      <c r="C4" s="300">
        <f t="shared" ref="C4:C62" ca="1" si="5">IF(ISNUMBER(A4),COUNTIF($B$3:$B$62,CONCATENATE("&lt;=",A4)),"Pc=&gt;Sc")</f>
        <v>2</v>
      </c>
      <c r="D4" s="301">
        <f t="shared" ca="1" si="0"/>
        <v>15</v>
      </c>
      <c r="E4" s="301">
        <f t="shared" ca="1" si="1"/>
        <v>35</v>
      </c>
      <c r="F4" s="302">
        <f t="shared" ca="1" si="2"/>
        <v>0.42857142857142855</v>
      </c>
      <c r="G4" s="303">
        <f t="shared" ref="G4:G62" ca="1" si="6">IF(ISNUMBER(A4),C4+F4+$S$7,"  EScum")</f>
        <v>2.4285714285714284</v>
      </c>
      <c r="H4" s="303">
        <f ca="1">IF(ISNUMBER(A4),G4 - G3,"   ESmo")</f>
        <v>1.4285714285714284</v>
      </c>
      <c r="I4" s="304">
        <f t="shared" ref="I4:I62" ca="1" si="7">IF(ISNUMBER(A4),H4/1,"  SPI(t)mo")</f>
        <v>1.4285714285714284</v>
      </c>
      <c r="J4" s="304">
        <f t="shared" ref="J4:J24" ca="1" si="8">IF(ISNUMBER(A4),(G4 - $S$7)/(K4 - $K$2),"  SPI(t)cum")</f>
        <v>1.2142857142857142</v>
      </c>
      <c r="K4" s="305">
        <f t="shared" ref="K4:K62" ca="1" si="9">IF(ISNUMBER(A4),K3 + 1,  "AT")</f>
        <v>3</v>
      </c>
      <c r="L4" s="304">
        <f t="shared" ref="L4:L62" ca="1" si="10">IF(ISNUMBER(A4),H4 - 1,"  SV(t)mo")</f>
        <v>0.42857142857142838</v>
      </c>
      <c r="M4" s="306">
        <f t="shared" ref="M4:M62" ca="1" si="11">IF(ISNUMBER(A4),G4 - K4," SV(t)cum")</f>
        <v>-0.57142857142857162</v>
      </c>
      <c r="N4" s="184">
        <f xml:space="preserve"> N3 + 1</f>
        <v>1</v>
      </c>
    </row>
    <row r="5" spans="1:74" ht="13.5" thickBot="1" x14ac:dyDescent="0.25">
      <c r="A5" s="174">
        <f t="shared" ca="1" si="3"/>
        <v>66</v>
      </c>
      <c r="B5" s="174">
        <f t="shared" ca="1" si="4"/>
        <v>45</v>
      </c>
      <c r="C5" s="300">
        <f t="shared" ca="1" si="5"/>
        <v>3</v>
      </c>
      <c r="D5" s="301">
        <f t="shared" ca="1" si="0"/>
        <v>21</v>
      </c>
      <c r="E5" s="301">
        <f t="shared" ca="1" si="1"/>
        <v>30</v>
      </c>
      <c r="F5" s="302">
        <f t="shared" ca="1" si="2"/>
        <v>0.7</v>
      </c>
      <c r="G5" s="303">
        <f t="shared" ca="1" si="6"/>
        <v>3.7</v>
      </c>
      <c r="H5" s="303">
        <f t="shared" ref="H5:H62" ca="1" si="12">IF(ISNUMBER(A5),G5 - G4,"   ESmo")</f>
        <v>1.2714285714285718</v>
      </c>
      <c r="I5" s="304">
        <f t="shared" ca="1" si="7"/>
        <v>1.2714285714285718</v>
      </c>
      <c r="J5" s="304">
        <f t="shared" ca="1" si="8"/>
        <v>1.2333333333333334</v>
      </c>
      <c r="K5" s="305">
        <f t="shared" ca="1" si="9"/>
        <v>4</v>
      </c>
      <c r="L5" s="304">
        <f t="shared" ca="1" si="10"/>
        <v>0.2714285714285718</v>
      </c>
      <c r="M5" s="306">
        <f t="shared" ca="1" si="11"/>
        <v>-0.29999999999999982</v>
      </c>
      <c r="N5" s="184">
        <f t="shared" ref="N5:N68" si="13" xml:space="preserve"> N4 + 1</f>
        <v>2</v>
      </c>
      <c r="W5" s="11"/>
      <c r="X5" s="11"/>
    </row>
    <row r="6" spans="1:74" x14ac:dyDescent="0.2">
      <c r="A6" s="174">
        <f t="shared" ca="1" si="3"/>
        <v>93</v>
      </c>
      <c r="B6" s="174">
        <f t="shared" ca="1" si="4"/>
        <v>75</v>
      </c>
      <c r="C6" s="300">
        <f t="shared" ca="1" si="5"/>
        <v>4</v>
      </c>
      <c r="D6" s="301">
        <f t="shared" ca="1" si="0"/>
        <v>18</v>
      </c>
      <c r="E6" s="301">
        <f t="shared" ca="1" si="1"/>
        <v>40</v>
      </c>
      <c r="F6" s="302">
        <f t="shared" ca="1" si="2"/>
        <v>0.45</v>
      </c>
      <c r="G6" s="303">
        <f t="shared" ca="1" si="6"/>
        <v>4.45</v>
      </c>
      <c r="H6" s="303">
        <f t="shared" ca="1" si="12"/>
        <v>0.75</v>
      </c>
      <c r="I6" s="304">
        <f t="shared" ca="1" si="7"/>
        <v>0.75</v>
      </c>
      <c r="J6" s="304">
        <f t="shared" ca="1" si="8"/>
        <v>1.1125</v>
      </c>
      <c r="K6" s="305">
        <f t="shared" ca="1" si="9"/>
        <v>5</v>
      </c>
      <c r="L6" s="304">
        <f t="shared" ca="1" si="10"/>
        <v>-0.25</v>
      </c>
      <c r="M6" s="306">
        <f t="shared" ca="1" si="11"/>
        <v>-0.54999999999999982</v>
      </c>
      <c r="N6" s="184">
        <f t="shared" si="13"/>
        <v>3</v>
      </c>
      <c r="P6" s="219" t="s">
        <v>137</v>
      </c>
      <c r="Q6" s="220" t="s">
        <v>148</v>
      </c>
      <c r="S6" s="310" t="s">
        <v>232</v>
      </c>
      <c r="T6" s="312" t="s">
        <v>233</v>
      </c>
      <c r="V6" s="310" t="s">
        <v>234</v>
      </c>
      <c r="W6" s="314" t="s">
        <v>235</v>
      </c>
      <c r="X6" s="312" t="s">
        <v>236</v>
      </c>
    </row>
    <row r="7" spans="1:74" ht="13.5" thickBot="1" x14ac:dyDescent="0.25">
      <c r="A7" s="174">
        <f t="shared" ca="1" si="3"/>
        <v>113</v>
      </c>
      <c r="B7" s="174">
        <f t="shared" ca="1" si="4"/>
        <v>115</v>
      </c>
      <c r="C7" s="300">
        <f t="shared" ca="1" si="5"/>
        <v>4</v>
      </c>
      <c r="D7" s="301">
        <f t="shared" ca="1" si="0"/>
        <v>38</v>
      </c>
      <c r="E7" s="301">
        <f t="shared" ca="1" si="1"/>
        <v>40</v>
      </c>
      <c r="F7" s="302">
        <f t="shared" ca="1" si="2"/>
        <v>0.95</v>
      </c>
      <c r="G7" s="303">
        <f t="shared" ca="1" si="6"/>
        <v>4.95</v>
      </c>
      <c r="H7" s="303">
        <f t="shared" ca="1" si="12"/>
        <v>0.5</v>
      </c>
      <c r="I7" s="304">
        <f t="shared" ca="1" si="7"/>
        <v>0.5</v>
      </c>
      <c r="J7" s="304">
        <f t="shared" ca="1" si="8"/>
        <v>0.99</v>
      </c>
      <c r="K7" s="305">
        <f t="shared" ca="1" si="9"/>
        <v>6</v>
      </c>
      <c r="L7" s="304">
        <f t="shared" ca="1" si="10"/>
        <v>-0.5</v>
      </c>
      <c r="M7" s="306">
        <f t="shared" ca="1" si="11"/>
        <v>-1.0499999999999998</v>
      </c>
      <c r="N7" s="184">
        <f t="shared" si="13"/>
        <v>4</v>
      </c>
      <c r="P7" s="221">
        <f>'Data &amp; P-Factor'!$E$19</f>
        <v>9</v>
      </c>
      <c r="Q7" s="317">
        <f ca="1">IF(P7 &lt;= K2, "No Data", OFFSET($G$2,MATCH($P$7,$K$3:$K$62,0),0))</f>
        <v>6.9</v>
      </c>
      <c r="S7" s="311">
        <f>COUNTIF($O$1:$BV$1,"x")</f>
        <v>0</v>
      </c>
      <c r="T7" s="313">
        <f ca="1">COUNTIF($O$2:$BV$2,"x")</f>
        <v>1</v>
      </c>
      <c r="V7" s="311">
        <f>MAX($O$1:$BV$1)</f>
        <v>185</v>
      </c>
      <c r="W7" s="315">
        <f>MATCH($V$7,$O$1:$BV$1,1) - 1</f>
        <v>9</v>
      </c>
      <c r="X7" s="316">
        <f ca="1">IF(MAX(O2:BV2)&lt;V7, COUNT(O2:BV2)-1, MATCH($V$7,$O$2:$BV$2,0)-1)</f>
        <v>11</v>
      </c>
    </row>
    <row r="8" spans="1:74" x14ac:dyDescent="0.2">
      <c r="A8" s="174">
        <f t="shared" ca="1" si="3"/>
        <v>133</v>
      </c>
      <c r="B8" s="174">
        <f t="shared" ca="1" si="4"/>
        <v>140</v>
      </c>
      <c r="C8" s="300">
        <f t="shared" ca="1" si="5"/>
        <v>5</v>
      </c>
      <c r="D8" s="301">
        <f t="shared" ca="1" si="0"/>
        <v>18</v>
      </c>
      <c r="E8" s="301">
        <f t="shared" ca="1" si="1"/>
        <v>25</v>
      </c>
      <c r="F8" s="302">
        <f t="shared" ca="1" si="2"/>
        <v>0.72</v>
      </c>
      <c r="G8" s="303">
        <f t="shared" ca="1" si="6"/>
        <v>5.72</v>
      </c>
      <c r="H8" s="303">
        <f t="shared" ca="1" si="12"/>
        <v>0.76999999999999957</v>
      </c>
      <c r="I8" s="304">
        <f t="shared" ca="1" si="7"/>
        <v>0.76999999999999957</v>
      </c>
      <c r="J8" s="304">
        <f t="shared" ca="1" si="8"/>
        <v>0.95333333333333325</v>
      </c>
      <c r="K8" s="305">
        <f t="shared" ca="1" si="9"/>
        <v>7</v>
      </c>
      <c r="L8" s="304">
        <f t="shared" ca="1" si="10"/>
        <v>-0.23000000000000043</v>
      </c>
      <c r="M8" s="306">
        <f t="shared" ca="1" si="11"/>
        <v>-1.2800000000000002</v>
      </c>
      <c r="N8" s="184">
        <f t="shared" si="13"/>
        <v>5</v>
      </c>
    </row>
    <row r="9" spans="1:74" x14ac:dyDescent="0.2">
      <c r="A9" s="174">
        <f t="shared" ca="1" si="3"/>
        <v>144</v>
      </c>
      <c r="B9" s="174">
        <f t="shared" ca="1" si="4"/>
        <v>160</v>
      </c>
      <c r="C9" s="300">
        <f t="shared" ca="1" si="5"/>
        <v>6</v>
      </c>
      <c r="D9" s="301">
        <f t="shared" ca="1" si="0"/>
        <v>4</v>
      </c>
      <c r="E9" s="301">
        <f t="shared" ca="1" si="1"/>
        <v>20</v>
      </c>
      <c r="F9" s="302">
        <f t="shared" ca="1" si="2"/>
        <v>0.2</v>
      </c>
      <c r="G9" s="303">
        <f t="shared" ca="1" si="6"/>
        <v>6.2</v>
      </c>
      <c r="H9" s="303">
        <f t="shared" ca="1" si="12"/>
        <v>0.48000000000000043</v>
      </c>
      <c r="I9" s="304">
        <f t="shared" ca="1" si="7"/>
        <v>0.48000000000000043</v>
      </c>
      <c r="J9" s="304">
        <f t="shared" ca="1" si="8"/>
        <v>0.88571428571428579</v>
      </c>
      <c r="K9" s="305">
        <f t="shared" ca="1" si="9"/>
        <v>8</v>
      </c>
      <c r="L9" s="304">
        <f t="shared" ca="1" si="10"/>
        <v>-0.51999999999999957</v>
      </c>
      <c r="M9" s="306">
        <f t="shared" ca="1" si="11"/>
        <v>-1.7999999999999998</v>
      </c>
      <c r="N9" s="184">
        <f t="shared" si="13"/>
        <v>6</v>
      </c>
    </row>
    <row r="10" spans="1:74" x14ac:dyDescent="0.2">
      <c r="A10" s="174">
        <f t="shared" ca="1" si="3"/>
        <v>158</v>
      </c>
      <c r="B10" s="174">
        <f t="shared" ca="1" si="4"/>
        <v>170</v>
      </c>
      <c r="C10" s="300">
        <f t="shared" ca="1" si="5"/>
        <v>6</v>
      </c>
      <c r="D10" s="301">
        <f t="shared" ca="1" si="0"/>
        <v>18</v>
      </c>
      <c r="E10" s="301">
        <f t="shared" ca="1" si="1"/>
        <v>20</v>
      </c>
      <c r="F10" s="302">
        <f t="shared" ca="1" si="2"/>
        <v>0.9</v>
      </c>
      <c r="G10" s="303">
        <f t="shared" ca="1" si="6"/>
        <v>6.9</v>
      </c>
      <c r="H10" s="303">
        <f t="shared" ca="1" si="12"/>
        <v>0.70000000000000018</v>
      </c>
      <c r="I10" s="304">
        <f t="shared" ca="1" si="7"/>
        <v>0.70000000000000018</v>
      </c>
      <c r="J10" s="304">
        <f t="shared" ca="1" si="8"/>
        <v>0.86250000000000004</v>
      </c>
      <c r="K10" s="305">
        <f t="shared" ca="1" si="9"/>
        <v>9</v>
      </c>
      <c r="L10" s="304">
        <f t="shared" ca="1" si="10"/>
        <v>-0.29999999999999982</v>
      </c>
      <c r="M10" s="306">
        <f t="shared" ca="1" si="11"/>
        <v>-2.0999999999999996</v>
      </c>
      <c r="N10" s="184">
        <f t="shared" si="13"/>
        <v>7</v>
      </c>
    </row>
    <row r="11" spans="1:74" x14ac:dyDescent="0.2">
      <c r="A11" s="174">
        <f t="shared" ca="1" si="3"/>
        <v>172</v>
      </c>
      <c r="B11" s="174">
        <f t="shared" ca="1" si="4"/>
        <v>180</v>
      </c>
      <c r="C11" s="300">
        <f t="shared" ca="1" si="5"/>
        <v>8</v>
      </c>
      <c r="D11" s="301">
        <f t="shared" ca="1" si="0"/>
        <v>2</v>
      </c>
      <c r="E11" s="301">
        <f t="shared" ca="1" si="1"/>
        <v>10</v>
      </c>
      <c r="F11" s="302">
        <f t="shared" ca="1" si="2"/>
        <v>0.2</v>
      </c>
      <c r="G11" s="303">
        <f t="shared" ca="1" si="6"/>
        <v>8.1999999999999993</v>
      </c>
      <c r="H11" s="303">
        <f t="shared" ca="1" si="12"/>
        <v>1.2999999999999989</v>
      </c>
      <c r="I11" s="304">
        <f t="shared" ca="1" si="7"/>
        <v>1.2999999999999989</v>
      </c>
      <c r="J11" s="304">
        <f t="shared" ca="1" si="8"/>
        <v>0.91111111111111098</v>
      </c>
      <c r="K11" s="305">
        <f t="shared" ca="1" si="9"/>
        <v>10</v>
      </c>
      <c r="L11" s="304">
        <f t="shared" ca="1" si="10"/>
        <v>0.29999999999999893</v>
      </c>
      <c r="M11" s="306">
        <f t="shared" ca="1" si="11"/>
        <v>-1.8000000000000007</v>
      </c>
      <c r="N11" s="184">
        <f t="shared" si="13"/>
        <v>8</v>
      </c>
    </row>
    <row r="12" spans="1:74" x14ac:dyDescent="0.2">
      <c r="A12" s="174">
        <f t="shared" ca="1" si="3"/>
        <v>183</v>
      </c>
      <c r="B12" s="174">
        <f t="shared" ca="1" si="4"/>
        <v>185</v>
      </c>
      <c r="C12" s="300">
        <f t="shared" ca="1" si="5"/>
        <v>9</v>
      </c>
      <c r="D12" s="301">
        <f t="shared" ca="1" si="0"/>
        <v>3</v>
      </c>
      <c r="E12" s="301">
        <f t="shared" ca="1" si="1"/>
        <v>5</v>
      </c>
      <c r="F12" s="302">
        <f t="shared" ca="1" si="2"/>
        <v>0.6</v>
      </c>
      <c r="G12" s="303">
        <f t="shared" ca="1" si="6"/>
        <v>9.6</v>
      </c>
      <c r="H12" s="303">
        <f t="shared" ca="1" si="12"/>
        <v>1.4000000000000004</v>
      </c>
      <c r="I12" s="304">
        <f t="shared" ca="1" si="7"/>
        <v>1.4000000000000004</v>
      </c>
      <c r="J12" s="304">
        <f t="shared" ca="1" si="8"/>
        <v>0.96</v>
      </c>
      <c r="K12" s="305">
        <f t="shared" ca="1" si="9"/>
        <v>11</v>
      </c>
      <c r="L12" s="304">
        <f t="shared" ca="1" si="10"/>
        <v>0.40000000000000036</v>
      </c>
      <c r="M12" s="306">
        <f t="shared" ca="1" si="11"/>
        <v>-1.4000000000000004</v>
      </c>
      <c r="N12" s="184">
        <f t="shared" si="13"/>
        <v>9</v>
      </c>
    </row>
    <row r="13" spans="1:74" x14ac:dyDescent="0.2">
      <c r="A13" s="174">
        <f t="shared" ca="1" si="3"/>
        <v>185</v>
      </c>
      <c r="B13" s="174" t="str">
        <f t="shared" ca="1" si="4"/>
        <v xml:space="preserve"> </v>
      </c>
      <c r="C13" s="300">
        <f t="shared" ca="1" si="5"/>
        <v>10</v>
      </c>
      <c r="D13" s="301">
        <f t="shared" ca="1" si="0"/>
        <v>0</v>
      </c>
      <c r="E13" s="301">
        <f t="shared" ca="1" si="1"/>
        <v>-185</v>
      </c>
      <c r="F13" s="302">
        <f t="shared" ca="1" si="2"/>
        <v>0</v>
      </c>
      <c r="G13" s="303">
        <f t="shared" ca="1" si="6"/>
        <v>10</v>
      </c>
      <c r="H13" s="303">
        <f t="shared" ca="1" si="12"/>
        <v>0.40000000000000036</v>
      </c>
      <c r="I13" s="304">
        <f t="shared" ca="1" si="7"/>
        <v>0.40000000000000036</v>
      </c>
      <c r="J13" s="304">
        <f t="shared" ca="1" si="8"/>
        <v>0.90909090909090906</v>
      </c>
      <c r="K13" s="305">
        <f t="shared" ca="1" si="9"/>
        <v>12</v>
      </c>
      <c r="L13" s="304">
        <f t="shared" ca="1" si="10"/>
        <v>-0.59999999999999964</v>
      </c>
      <c r="M13" s="306">
        <f t="shared" ca="1" si="11"/>
        <v>-2</v>
      </c>
      <c r="N13" s="184">
        <f t="shared" si="13"/>
        <v>10</v>
      </c>
    </row>
    <row r="14" spans="1:74" x14ac:dyDescent="0.2">
      <c r="A14" s="174" t="str">
        <f t="shared" ca="1" si="3"/>
        <v xml:space="preserve"> </v>
      </c>
      <c r="B14" s="174" t="str">
        <f t="shared" ca="1" si="4"/>
        <v xml:space="preserve"> </v>
      </c>
      <c r="C14" s="300" t="str">
        <f t="shared" ca="1" si="5"/>
        <v>Pc=&gt;Sc</v>
      </c>
      <c r="D14" s="301" t="str">
        <f ca="1">IF(AND(ISNUMBER(A14),ISNUMBER(OFFSET($B$3, C14 - 1,0))), A14-OFFSET($B$3,C14-1,0),"    NUM")</f>
        <v xml:space="preserve">    NUM</v>
      </c>
      <c r="E14" s="301" t="str">
        <f ca="1">IF(AND(ISNUMBER(A14),ISNUMBER(OFFSET($B$3, C14,0))),OFFSET($B$3,C14,0)-OFFSET($B$3,C14-1,0),IF(ISNUMBER(A14), 0 - OFFSET($B$3, C14 - 1, ),"     DENOM"))</f>
        <v xml:space="preserve">     DENOM</v>
      </c>
      <c r="F14" s="302" t="str">
        <f t="shared" ca="1" si="2"/>
        <v xml:space="preserve"> InterpVal</v>
      </c>
      <c r="G14" s="303" t="str">
        <f t="shared" ca="1" si="6"/>
        <v xml:space="preserve">  EScum</v>
      </c>
      <c r="H14" s="303" t="str">
        <f t="shared" ca="1" si="12"/>
        <v xml:space="preserve">   ESmo</v>
      </c>
      <c r="I14" s="304" t="str">
        <f t="shared" ca="1" si="7"/>
        <v xml:space="preserve">  SPI(t)mo</v>
      </c>
      <c r="J14" s="304" t="str">
        <f t="shared" ca="1" si="8"/>
        <v xml:space="preserve">  SPI(t)cum</v>
      </c>
      <c r="K14" s="305" t="str">
        <f t="shared" ca="1" si="9"/>
        <v>AT</v>
      </c>
      <c r="L14" s="304" t="str">
        <f t="shared" ca="1" si="10"/>
        <v xml:space="preserve">  SV(t)mo</v>
      </c>
      <c r="M14" s="306" t="str">
        <f t="shared" ca="1" si="11"/>
        <v xml:space="preserve"> SV(t)cum</v>
      </c>
      <c r="N14" s="184">
        <f t="shared" si="13"/>
        <v>11</v>
      </c>
    </row>
    <row r="15" spans="1:74" x14ac:dyDescent="0.2">
      <c r="A15" s="174" t="str">
        <f t="shared" ca="1" si="3"/>
        <v xml:space="preserve"> </v>
      </c>
      <c r="B15" s="174" t="str">
        <f t="shared" ca="1" si="4"/>
        <v xml:space="preserve"> </v>
      </c>
      <c r="C15" s="300" t="str">
        <f t="shared" ca="1" si="5"/>
        <v>Pc=&gt;Sc</v>
      </c>
      <c r="D15" s="301" t="str">
        <f t="shared" ref="D15:D62" ca="1" si="14">IF(AND(ISNUMBER(A15),ISNUMBER(OFFSET($B$3, C15 - 1,0))), A15-OFFSET($B$3,C15-1,0),"    NUM")</f>
        <v xml:space="preserve">    NUM</v>
      </c>
      <c r="E15" s="301" t="str">
        <f t="shared" ref="E15:E62" ca="1" si="15">IF(AND(ISNUMBER(A15),ISNUMBER(OFFSET($B$3, C15,0))),OFFSET($B$3,C15,0)-OFFSET($B$3,C15-1,0),IF(ISNUMBER(A15), 0 - OFFSET($B$3, C15 - 1, ),"     DENOM"))</f>
        <v xml:space="preserve">     DENOM</v>
      </c>
      <c r="F15" s="302" t="str">
        <f t="shared" ca="1" si="2"/>
        <v xml:space="preserve"> InterpVal</v>
      </c>
      <c r="G15" s="303" t="str">
        <f t="shared" ca="1" si="6"/>
        <v xml:space="preserve">  EScum</v>
      </c>
      <c r="H15" s="303" t="str">
        <f t="shared" ca="1" si="12"/>
        <v xml:space="preserve">   ESmo</v>
      </c>
      <c r="I15" s="304" t="str">
        <f t="shared" ca="1" si="7"/>
        <v xml:space="preserve">  SPI(t)mo</v>
      </c>
      <c r="J15" s="304" t="str">
        <f t="shared" ca="1" si="8"/>
        <v xml:space="preserve">  SPI(t)cum</v>
      </c>
      <c r="K15" s="305" t="str">
        <f t="shared" ca="1" si="9"/>
        <v>AT</v>
      </c>
      <c r="L15" s="304" t="str">
        <f t="shared" ca="1" si="10"/>
        <v xml:space="preserve">  SV(t)mo</v>
      </c>
      <c r="M15" s="306" t="str">
        <f t="shared" ca="1" si="11"/>
        <v xml:space="preserve"> SV(t)cum</v>
      </c>
      <c r="N15" s="184">
        <f t="shared" si="13"/>
        <v>12</v>
      </c>
    </row>
    <row r="16" spans="1:74" x14ac:dyDescent="0.2">
      <c r="A16" s="174" t="str">
        <f t="shared" ca="1" si="3"/>
        <v xml:space="preserve"> </v>
      </c>
      <c r="B16" s="174" t="str">
        <f t="shared" ca="1" si="4"/>
        <v xml:space="preserve"> </v>
      </c>
      <c r="C16" s="300" t="str">
        <f t="shared" ca="1" si="5"/>
        <v>Pc=&gt;Sc</v>
      </c>
      <c r="D16" s="301" t="str">
        <f t="shared" ca="1" si="14"/>
        <v xml:space="preserve">    NUM</v>
      </c>
      <c r="E16" s="301" t="str">
        <f t="shared" ca="1" si="15"/>
        <v xml:space="preserve">     DENOM</v>
      </c>
      <c r="F16" s="302" t="str">
        <f t="shared" ca="1" si="2"/>
        <v xml:space="preserve"> InterpVal</v>
      </c>
      <c r="G16" s="303" t="str">
        <f t="shared" ca="1" si="6"/>
        <v xml:space="preserve">  EScum</v>
      </c>
      <c r="H16" s="303" t="str">
        <f t="shared" ca="1" si="12"/>
        <v xml:space="preserve">   ESmo</v>
      </c>
      <c r="I16" s="304" t="str">
        <f t="shared" ca="1" si="7"/>
        <v xml:space="preserve">  SPI(t)mo</v>
      </c>
      <c r="J16" s="304" t="str">
        <f t="shared" ca="1" si="8"/>
        <v xml:space="preserve">  SPI(t)cum</v>
      </c>
      <c r="K16" s="305" t="str">
        <f t="shared" ca="1" si="9"/>
        <v>AT</v>
      </c>
      <c r="L16" s="304" t="str">
        <f t="shared" ca="1" si="10"/>
        <v xml:space="preserve">  SV(t)mo</v>
      </c>
      <c r="M16" s="306" t="str">
        <f t="shared" ca="1" si="11"/>
        <v xml:space="preserve"> SV(t)cum</v>
      </c>
      <c r="N16" s="184">
        <f t="shared" si="13"/>
        <v>13</v>
      </c>
    </row>
    <row r="17" spans="1:14" x14ac:dyDescent="0.2">
      <c r="A17" s="174" t="str">
        <f t="shared" ca="1" si="3"/>
        <v xml:space="preserve"> </v>
      </c>
      <c r="B17" s="174" t="str">
        <f t="shared" ca="1" si="4"/>
        <v xml:space="preserve"> </v>
      </c>
      <c r="C17" s="300" t="str">
        <f t="shared" ca="1" si="5"/>
        <v>Pc=&gt;Sc</v>
      </c>
      <c r="D17" s="301" t="str">
        <f t="shared" ca="1" si="14"/>
        <v xml:space="preserve">    NUM</v>
      </c>
      <c r="E17" s="301" t="str">
        <f t="shared" ca="1" si="15"/>
        <v xml:space="preserve">     DENOM</v>
      </c>
      <c r="F17" s="302" t="str">
        <f t="shared" ca="1" si="2"/>
        <v xml:space="preserve"> InterpVal</v>
      </c>
      <c r="G17" s="303" t="str">
        <f t="shared" ca="1" si="6"/>
        <v xml:space="preserve">  EScum</v>
      </c>
      <c r="H17" s="303" t="str">
        <f t="shared" ca="1" si="12"/>
        <v xml:space="preserve">   ESmo</v>
      </c>
      <c r="I17" s="304" t="str">
        <f t="shared" ca="1" si="7"/>
        <v xml:space="preserve">  SPI(t)mo</v>
      </c>
      <c r="J17" s="304" t="str">
        <f t="shared" ca="1" si="8"/>
        <v xml:space="preserve">  SPI(t)cum</v>
      </c>
      <c r="K17" s="305" t="str">
        <f t="shared" ca="1" si="9"/>
        <v>AT</v>
      </c>
      <c r="L17" s="304" t="str">
        <f t="shared" ca="1" si="10"/>
        <v xml:space="preserve">  SV(t)mo</v>
      </c>
      <c r="M17" s="306" t="str">
        <f t="shared" ca="1" si="11"/>
        <v xml:space="preserve"> SV(t)cum</v>
      </c>
      <c r="N17" s="184">
        <f t="shared" si="13"/>
        <v>14</v>
      </c>
    </row>
    <row r="18" spans="1:14" x14ac:dyDescent="0.2">
      <c r="A18" s="174" t="str">
        <f t="shared" ca="1" si="3"/>
        <v xml:space="preserve"> </v>
      </c>
      <c r="B18" s="174" t="str">
        <f t="shared" ca="1" si="4"/>
        <v xml:space="preserve"> </v>
      </c>
      <c r="C18" s="300" t="str">
        <f t="shared" ca="1" si="5"/>
        <v>Pc=&gt;Sc</v>
      </c>
      <c r="D18" s="301" t="str">
        <f t="shared" ca="1" si="14"/>
        <v xml:space="preserve">    NUM</v>
      </c>
      <c r="E18" s="301" t="str">
        <f t="shared" ca="1" si="15"/>
        <v xml:space="preserve">     DENOM</v>
      </c>
      <c r="F18" s="302" t="str">
        <f t="shared" ca="1" si="2"/>
        <v xml:space="preserve"> InterpVal</v>
      </c>
      <c r="G18" s="303" t="str">
        <f t="shared" ca="1" si="6"/>
        <v xml:space="preserve">  EScum</v>
      </c>
      <c r="H18" s="303" t="str">
        <f t="shared" ca="1" si="12"/>
        <v xml:space="preserve">   ESmo</v>
      </c>
      <c r="I18" s="304" t="str">
        <f t="shared" ca="1" si="7"/>
        <v xml:space="preserve">  SPI(t)mo</v>
      </c>
      <c r="J18" s="304" t="str">
        <f t="shared" ca="1" si="8"/>
        <v xml:space="preserve">  SPI(t)cum</v>
      </c>
      <c r="K18" s="305" t="str">
        <f t="shared" ca="1" si="9"/>
        <v>AT</v>
      </c>
      <c r="L18" s="304" t="str">
        <f t="shared" ca="1" si="10"/>
        <v xml:space="preserve">  SV(t)mo</v>
      </c>
      <c r="M18" s="306" t="str">
        <f t="shared" ca="1" si="11"/>
        <v xml:space="preserve"> SV(t)cum</v>
      </c>
      <c r="N18" s="184">
        <f t="shared" si="13"/>
        <v>15</v>
      </c>
    </row>
    <row r="19" spans="1:14" x14ac:dyDescent="0.2">
      <c r="A19" s="174" t="str">
        <f t="shared" ca="1" si="3"/>
        <v xml:space="preserve"> </v>
      </c>
      <c r="B19" s="174" t="str">
        <f t="shared" ca="1" si="4"/>
        <v xml:space="preserve"> </v>
      </c>
      <c r="C19" s="300" t="str">
        <f t="shared" ca="1" si="5"/>
        <v>Pc=&gt;Sc</v>
      </c>
      <c r="D19" s="301" t="str">
        <f t="shared" ca="1" si="14"/>
        <v xml:space="preserve">    NUM</v>
      </c>
      <c r="E19" s="301" t="str">
        <f t="shared" ca="1" si="15"/>
        <v xml:space="preserve">     DENOM</v>
      </c>
      <c r="F19" s="302" t="str">
        <f t="shared" ca="1" si="2"/>
        <v xml:space="preserve"> InterpVal</v>
      </c>
      <c r="G19" s="303" t="str">
        <f t="shared" ca="1" si="6"/>
        <v xml:space="preserve">  EScum</v>
      </c>
      <c r="H19" s="303" t="str">
        <f t="shared" ca="1" si="12"/>
        <v xml:space="preserve">   ESmo</v>
      </c>
      <c r="I19" s="304" t="str">
        <f t="shared" ca="1" si="7"/>
        <v xml:space="preserve">  SPI(t)mo</v>
      </c>
      <c r="J19" s="304" t="str">
        <f t="shared" ca="1" si="8"/>
        <v xml:space="preserve">  SPI(t)cum</v>
      </c>
      <c r="K19" s="305" t="str">
        <f t="shared" ca="1" si="9"/>
        <v>AT</v>
      </c>
      <c r="L19" s="304" t="str">
        <f t="shared" ca="1" si="10"/>
        <v xml:space="preserve">  SV(t)mo</v>
      </c>
      <c r="M19" s="306" t="str">
        <f t="shared" ca="1" si="11"/>
        <v xml:space="preserve"> SV(t)cum</v>
      </c>
      <c r="N19" s="184">
        <f t="shared" si="13"/>
        <v>16</v>
      </c>
    </row>
    <row r="20" spans="1:14" x14ac:dyDescent="0.2">
      <c r="A20" s="174" t="str">
        <f t="shared" ca="1" si="3"/>
        <v xml:space="preserve"> </v>
      </c>
      <c r="B20" s="174" t="str">
        <f t="shared" ca="1" si="4"/>
        <v xml:space="preserve"> </v>
      </c>
      <c r="C20" s="300" t="str">
        <f t="shared" ca="1" si="5"/>
        <v>Pc=&gt;Sc</v>
      </c>
      <c r="D20" s="301" t="str">
        <f t="shared" ca="1" si="14"/>
        <v xml:space="preserve">    NUM</v>
      </c>
      <c r="E20" s="301" t="str">
        <f t="shared" ca="1" si="15"/>
        <v xml:space="preserve">     DENOM</v>
      </c>
      <c r="F20" s="302" t="str">
        <f t="shared" ca="1" si="2"/>
        <v xml:space="preserve"> InterpVal</v>
      </c>
      <c r="G20" s="303" t="str">
        <f t="shared" ca="1" si="6"/>
        <v xml:space="preserve">  EScum</v>
      </c>
      <c r="H20" s="303" t="str">
        <f t="shared" ca="1" si="12"/>
        <v xml:space="preserve">   ESmo</v>
      </c>
      <c r="I20" s="304" t="str">
        <f t="shared" ca="1" si="7"/>
        <v xml:space="preserve">  SPI(t)mo</v>
      </c>
      <c r="J20" s="304" t="str">
        <f t="shared" ca="1" si="8"/>
        <v xml:space="preserve">  SPI(t)cum</v>
      </c>
      <c r="K20" s="305" t="str">
        <f t="shared" ca="1" si="9"/>
        <v>AT</v>
      </c>
      <c r="L20" s="304" t="str">
        <f t="shared" ca="1" si="10"/>
        <v xml:space="preserve">  SV(t)mo</v>
      </c>
      <c r="M20" s="306" t="str">
        <f t="shared" ca="1" si="11"/>
        <v xml:space="preserve"> SV(t)cum</v>
      </c>
      <c r="N20" s="184">
        <f t="shared" si="13"/>
        <v>17</v>
      </c>
    </row>
    <row r="21" spans="1:14" x14ac:dyDescent="0.2">
      <c r="A21" s="174" t="str">
        <f t="shared" ca="1" si="3"/>
        <v xml:space="preserve"> </v>
      </c>
      <c r="B21" s="174" t="str">
        <f t="shared" ca="1" si="4"/>
        <v xml:space="preserve"> </v>
      </c>
      <c r="C21" s="300" t="str">
        <f t="shared" ca="1" si="5"/>
        <v>Pc=&gt;Sc</v>
      </c>
      <c r="D21" s="301" t="str">
        <f t="shared" ca="1" si="14"/>
        <v xml:space="preserve">    NUM</v>
      </c>
      <c r="E21" s="301" t="str">
        <f t="shared" ca="1" si="15"/>
        <v xml:space="preserve">     DENOM</v>
      </c>
      <c r="F21" s="302" t="str">
        <f t="shared" ca="1" si="2"/>
        <v xml:space="preserve"> InterpVal</v>
      </c>
      <c r="G21" s="303" t="str">
        <f t="shared" ca="1" si="6"/>
        <v xml:space="preserve">  EScum</v>
      </c>
      <c r="H21" s="303" t="str">
        <f t="shared" ca="1" si="12"/>
        <v xml:space="preserve">   ESmo</v>
      </c>
      <c r="I21" s="304" t="str">
        <f t="shared" ca="1" si="7"/>
        <v xml:space="preserve">  SPI(t)mo</v>
      </c>
      <c r="J21" s="304" t="str">
        <f t="shared" ca="1" si="8"/>
        <v xml:space="preserve">  SPI(t)cum</v>
      </c>
      <c r="K21" s="305" t="str">
        <f t="shared" ca="1" si="9"/>
        <v>AT</v>
      </c>
      <c r="L21" s="304" t="str">
        <f t="shared" ca="1" si="10"/>
        <v xml:space="preserve">  SV(t)mo</v>
      </c>
      <c r="M21" s="306" t="str">
        <f t="shared" ca="1" si="11"/>
        <v xml:space="preserve"> SV(t)cum</v>
      </c>
      <c r="N21" s="184">
        <f t="shared" si="13"/>
        <v>18</v>
      </c>
    </row>
    <row r="22" spans="1:14" x14ac:dyDescent="0.2">
      <c r="A22" s="174" t="str">
        <f t="shared" ca="1" si="3"/>
        <v xml:space="preserve"> </v>
      </c>
      <c r="B22" s="174" t="str">
        <f t="shared" ca="1" si="4"/>
        <v xml:space="preserve"> </v>
      </c>
      <c r="C22" s="300" t="str">
        <f t="shared" ca="1" si="5"/>
        <v>Pc=&gt;Sc</v>
      </c>
      <c r="D22" s="301" t="str">
        <f t="shared" ca="1" si="14"/>
        <v xml:space="preserve">    NUM</v>
      </c>
      <c r="E22" s="301" t="str">
        <f t="shared" ca="1" si="15"/>
        <v xml:space="preserve">     DENOM</v>
      </c>
      <c r="F22" s="302" t="str">
        <f t="shared" ca="1" si="2"/>
        <v xml:space="preserve"> InterpVal</v>
      </c>
      <c r="G22" s="303" t="str">
        <f t="shared" ca="1" si="6"/>
        <v xml:space="preserve">  EScum</v>
      </c>
      <c r="H22" s="303" t="str">
        <f t="shared" ca="1" si="12"/>
        <v xml:space="preserve">   ESmo</v>
      </c>
      <c r="I22" s="304" t="str">
        <f t="shared" ca="1" si="7"/>
        <v xml:space="preserve">  SPI(t)mo</v>
      </c>
      <c r="J22" s="304" t="str">
        <f t="shared" ca="1" si="8"/>
        <v xml:space="preserve">  SPI(t)cum</v>
      </c>
      <c r="K22" s="305" t="str">
        <f t="shared" ca="1" si="9"/>
        <v>AT</v>
      </c>
      <c r="L22" s="304" t="str">
        <f t="shared" ca="1" si="10"/>
        <v xml:space="preserve">  SV(t)mo</v>
      </c>
      <c r="M22" s="306" t="str">
        <f t="shared" ca="1" si="11"/>
        <v xml:space="preserve"> SV(t)cum</v>
      </c>
      <c r="N22" s="184">
        <f t="shared" si="13"/>
        <v>19</v>
      </c>
    </row>
    <row r="23" spans="1:14" x14ac:dyDescent="0.2">
      <c r="A23" s="174" t="str">
        <f t="shared" ca="1" si="3"/>
        <v xml:space="preserve"> </v>
      </c>
      <c r="B23" s="174" t="str">
        <f t="shared" ca="1" si="4"/>
        <v xml:space="preserve"> </v>
      </c>
      <c r="C23" s="300" t="str">
        <f t="shared" ca="1" si="5"/>
        <v>Pc=&gt;Sc</v>
      </c>
      <c r="D23" s="301" t="str">
        <f t="shared" ca="1" si="14"/>
        <v xml:space="preserve">    NUM</v>
      </c>
      <c r="E23" s="301" t="str">
        <f t="shared" ca="1" si="15"/>
        <v xml:space="preserve">     DENOM</v>
      </c>
      <c r="F23" s="302" t="str">
        <f t="shared" ca="1" si="2"/>
        <v xml:space="preserve"> InterpVal</v>
      </c>
      <c r="G23" s="303" t="str">
        <f t="shared" ca="1" si="6"/>
        <v xml:space="preserve">  EScum</v>
      </c>
      <c r="H23" s="303" t="str">
        <f t="shared" ca="1" si="12"/>
        <v xml:space="preserve">   ESmo</v>
      </c>
      <c r="I23" s="304" t="str">
        <f t="shared" ca="1" si="7"/>
        <v xml:space="preserve">  SPI(t)mo</v>
      </c>
      <c r="J23" s="304" t="str">
        <f t="shared" ca="1" si="8"/>
        <v xml:space="preserve">  SPI(t)cum</v>
      </c>
      <c r="K23" s="305" t="str">
        <f t="shared" ca="1" si="9"/>
        <v>AT</v>
      </c>
      <c r="L23" s="304" t="str">
        <f t="shared" ca="1" si="10"/>
        <v xml:space="preserve">  SV(t)mo</v>
      </c>
      <c r="M23" s="306" t="str">
        <f t="shared" ca="1" si="11"/>
        <v xml:space="preserve"> SV(t)cum</v>
      </c>
      <c r="N23" s="184">
        <f t="shared" si="13"/>
        <v>20</v>
      </c>
    </row>
    <row r="24" spans="1:14" x14ac:dyDescent="0.2">
      <c r="A24" s="174" t="str">
        <f t="shared" ca="1" si="3"/>
        <v xml:space="preserve"> </v>
      </c>
      <c r="B24" s="174" t="str">
        <f t="shared" ca="1" si="4"/>
        <v xml:space="preserve"> </v>
      </c>
      <c r="C24" s="300" t="str">
        <f t="shared" ca="1" si="5"/>
        <v>Pc=&gt;Sc</v>
      </c>
      <c r="D24" s="301" t="str">
        <f t="shared" ca="1" si="14"/>
        <v xml:space="preserve">    NUM</v>
      </c>
      <c r="E24" s="301" t="str">
        <f t="shared" ca="1" si="15"/>
        <v xml:space="preserve">     DENOM</v>
      </c>
      <c r="F24" s="302" t="str">
        <f t="shared" ca="1" si="2"/>
        <v xml:space="preserve"> InterpVal</v>
      </c>
      <c r="G24" s="303" t="str">
        <f t="shared" ca="1" si="6"/>
        <v xml:space="preserve">  EScum</v>
      </c>
      <c r="H24" s="303" t="str">
        <f t="shared" ca="1" si="12"/>
        <v xml:space="preserve">   ESmo</v>
      </c>
      <c r="I24" s="304" t="str">
        <f t="shared" ca="1" si="7"/>
        <v xml:space="preserve">  SPI(t)mo</v>
      </c>
      <c r="J24" s="304" t="str">
        <f t="shared" ca="1" si="8"/>
        <v xml:space="preserve">  SPI(t)cum</v>
      </c>
      <c r="K24" s="305" t="str">
        <f t="shared" ca="1" si="9"/>
        <v>AT</v>
      </c>
      <c r="L24" s="304" t="str">
        <f t="shared" ca="1" si="10"/>
        <v xml:space="preserve">  SV(t)mo</v>
      </c>
      <c r="M24" s="306" t="str">
        <f t="shared" ca="1" si="11"/>
        <v xml:space="preserve"> SV(t)cum</v>
      </c>
      <c r="N24" s="184">
        <f t="shared" si="13"/>
        <v>21</v>
      </c>
    </row>
    <row r="25" spans="1:14" x14ac:dyDescent="0.2">
      <c r="A25" s="174" t="str">
        <f t="shared" ca="1" si="3"/>
        <v xml:space="preserve"> </v>
      </c>
      <c r="B25" s="174" t="str">
        <f t="shared" ca="1" si="4"/>
        <v xml:space="preserve"> </v>
      </c>
      <c r="C25" s="300" t="str">
        <f t="shared" ca="1" si="5"/>
        <v>Pc=&gt;Sc</v>
      </c>
      <c r="D25" s="301" t="str">
        <f t="shared" ca="1" si="14"/>
        <v xml:space="preserve">    NUM</v>
      </c>
      <c r="E25" s="301" t="str">
        <f t="shared" ca="1" si="15"/>
        <v xml:space="preserve">     DENOM</v>
      </c>
      <c r="F25" s="302" t="str">
        <f t="shared" ca="1" si="2"/>
        <v xml:space="preserve"> InterpVal</v>
      </c>
      <c r="G25" s="303" t="str">
        <f t="shared" ca="1" si="6"/>
        <v xml:space="preserve">  EScum</v>
      </c>
      <c r="H25" s="303" t="str">
        <f t="shared" ca="1" si="12"/>
        <v xml:space="preserve">   ESmo</v>
      </c>
      <c r="I25" s="304" t="str">
        <f t="shared" ca="1" si="7"/>
        <v xml:space="preserve">  SPI(t)mo</v>
      </c>
      <c r="J25" s="304" t="str">
        <f t="shared" ref="J25:J62" ca="1" si="16">IF(ISNUMBER(A25),G25/K25,"  SPI(t)cum")</f>
        <v xml:space="preserve">  SPI(t)cum</v>
      </c>
      <c r="K25" s="305" t="str">
        <f t="shared" ca="1" si="9"/>
        <v>AT</v>
      </c>
      <c r="L25" s="304" t="str">
        <f t="shared" ca="1" si="10"/>
        <v xml:space="preserve">  SV(t)mo</v>
      </c>
      <c r="M25" s="306" t="str">
        <f t="shared" ca="1" si="11"/>
        <v xml:space="preserve"> SV(t)cum</v>
      </c>
      <c r="N25" s="184">
        <f t="shared" si="13"/>
        <v>22</v>
      </c>
    </row>
    <row r="26" spans="1:14" x14ac:dyDescent="0.2">
      <c r="A26" s="174" t="str">
        <f t="shared" ca="1" si="3"/>
        <v xml:space="preserve"> </v>
      </c>
      <c r="B26" s="174" t="str">
        <f t="shared" ca="1" si="4"/>
        <v xml:space="preserve"> </v>
      </c>
      <c r="C26" s="300" t="str">
        <f t="shared" ca="1" si="5"/>
        <v>Pc=&gt;Sc</v>
      </c>
      <c r="D26" s="301" t="str">
        <f t="shared" ca="1" si="14"/>
        <v xml:space="preserve">    NUM</v>
      </c>
      <c r="E26" s="301" t="str">
        <f t="shared" ca="1" si="15"/>
        <v xml:space="preserve">     DENOM</v>
      </c>
      <c r="F26" s="302" t="str">
        <f t="shared" ca="1" si="2"/>
        <v xml:space="preserve"> InterpVal</v>
      </c>
      <c r="G26" s="303" t="str">
        <f t="shared" ca="1" si="6"/>
        <v xml:space="preserve">  EScum</v>
      </c>
      <c r="H26" s="303" t="str">
        <f t="shared" ca="1" si="12"/>
        <v xml:space="preserve">   ESmo</v>
      </c>
      <c r="I26" s="304" t="str">
        <f t="shared" ca="1" si="7"/>
        <v xml:space="preserve">  SPI(t)mo</v>
      </c>
      <c r="J26" s="304" t="str">
        <f t="shared" ca="1" si="16"/>
        <v xml:space="preserve">  SPI(t)cum</v>
      </c>
      <c r="K26" s="305" t="str">
        <f t="shared" ca="1" si="9"/>
        <v>AT</v>
      </c>
      <c r="L26" s="304" t="str">
        <f t="shared" ca="1" si="10"/>
        <v xml:space="preserve">  SV(t)mo</v>
      </c>
      <c r="M26" s="306" t="str">
        <f t="shared" ca="1" si="11"/>
        <v xml:space="preserve"> SV(t)cum</v>
      </c>
      <c r="N26" s="184">
        <f t="shared" si="13"/>
        <v>23</v>
      </c>
    </row>
    <row r="27" spans="1:14" x14ac:dyDescent="0.2">
      <c r="A27" s="174" t="str">
        <f t="shared" ca="1" si="3"/>
        <v xml:space="preserve"> </v>
      </c>
      <c r="B27" s="174" t="str">
        <f t="shared" ca="1" si="4"/>
        <v xml:space="preserve"> </v>
      </c>
      <c r="C27" s="300" t="str">
        <f t="shared" ca="1" si="5"/>
        <v>Pc=&gt;Sc</v>
      </c>
      <c r="D27" s="301" t="str">
        <f t="shared" ca="1" si="14"/>
        <v xml:space="preserve">    NUM</v>
      </c>
      <c r="E27" s="301" t="str">
        <f t="shared" ca="1" si="15"/>
        <v xml:space="preserve">     DENOM</v>
      </c>
      <c r="F27" s="302" t="str">
        <f t="shared" ca="1" si="2"/>
        <v xml:space="preserve"> InterpVal</v>
      </c>
      <c r="G27" s="303" t="str">
        <f t="shared" ca="1" si="6"/>
        <v xml:space="preserve">  EScum</v>
      </c>
      <c r="H27" s="303" t="str">
        <f t="shared" ca="1" si="12"/>
        <v xml:space="preserve">   ESmo</v>
      </c>
      <c r="I27" s="304" t="str">
        <f t="shared" ca="1" si="7"/>
        <v xml:space="preserve">  SPI(t)mo</v>
      </c>
      <c r="J27" s="304" t="str">
        <f t="shared" ca="1" si="16"/>
        <v xml:space="preserve">  SPI(t)cum</v>
      </c>
      <c r="K27" s="305" t="str">
        <f t="shared" ca="1" si="9"/>
        <v>AT</v>
      </c>
      <c r="L27" s="304" t="str">
        <f t="shared" ca="1" si="10"/>
        <v xml:space="preserve">  SV(t)mo</v>
      </c>
      <c r="M27" s="306" t="str">
        <f t="shared" ca="1" si="11"/>
        <v xml:space="preserve"> SV(t)cum</v>
      </c>
      <c r="N27" s="184">
        <f t="shared" si="13"/>
        <v>24</v>
      </c>
    </row>
    <row r="28" spans="1:14" x14ac:dyDescent="0.2">
      <c r="A28" s="174" t="str">
        <f t="shared" ca="1" si="3"/>
        <v xml:space="preserve"> </v>
      </c>
      <c r="B28" s="174" t="str">
        <f t="shared" ca="1" si="4"/>
        <v xml:space="preserve"> </v>
      </c>
      <c r="C28" s="300" t="str">
        <f t="shared" ca="1" si="5"/>
        <v>Pc=&gt;Sc</v>
      </c>
      <c r="D28" s="301" t="str">
        <f t="shared" ca="1" si="14"/>
        <v xml:space="preserve">    NUM</v>
      </c>
      <c r="E28" s="301" t="str">
        <f t="shared" ca="1" si="15"/>
        <v xml:space="preserve">     DENOM</v>
      </c>
      <c r="F28" s="302" t="str">
        <f t="shared" ca="1" si="2"/>
        <v xml:space="preserve"> InterpVal</v>
      </c>
      <c r="G28" s="303" t="str">
        <f t="shared" ca="1" si="6"/>
        <v xml:space="preserve">  EScum</v>
      </c>
      <c r="H28" s="303" t="str">
        <f t="shared" ca="1" si="12"/>
        <v xml:space="preserve">   ESmo</v>
      </c>
      <c r="I28" s="304" t="str">
        <f t="shared" ca="1" si="7"/>
        <v xml:space="preserve">  SPI(t)mo</v>
      </c>
      <c r="J28" s="304" t="str">
        <f t="shared" ca="1" si="16"/>
        <v xml:space="preserve">  SPI(t)cum</v>
      </c>
      <c r="K28" s="305" t="str">
        <f t="shared" ca="1" si="9"/>
        <v>AT</v>
      </c>
      <c r="L28" s="304" t="str">
        <f t="shared" ca="1" si="10"/>
        <v xml:space="preserve">  SV(t)mo</v>
      </c>
      <c r="M28" s="306" t="str">
        <f t="shared" ca="1" si="11"/>
        <v xml:space="preserve"> SV(t)cum</v>
      </c>
      <c r="N28" s="184">
        <f t="shared" si="13"/>
        <v>25</v>
      </c>
    </row>
    <row r="29" spans="1:14" x14ac:dyDescent="0.2">
      <c r="A29" s="174" t="str">
        <f t="shared" ca="1" si="3"/>
        <v xml:space="preserve"> </v>
      </c>
      <c r="B29" s="174" t="str">
        <f t="shared" ca="1" si="4"/>
        <v xml:space="preserve"> </v>
      </c>
      <c r="C29" s="300" t="str">
        <f t="shared" ca="1" si="5"/>
        <v>Pc=&gt;Sc</v>
      </c>
      <c r="D29" s="301" t="str">
        <f t="shared" ca="1" si="14"/>
        <v xml:space="preserve">    NUM</v>
      </c>
      <c r="E29" s="301" t="str">
        <f t="shared" ca="1" si="15"/>
        <v xml:space="preserve">     DENOM</v>
      </c>
      <c r="F29" s="302" t="str">
        <f t="shared" ca="1" si="2"/>
        <v xml:space="preserve"> InterpVal</v>
      </c>
      <c r="G29" s="303" t="str">
        <f t="shared" ca="1" si="6"/>
        <v xml:space="preserve">  EScum</v>
      </c>
      <c r="H29" s="303" t="str">
        <f t="shared" ca="1" si="12"/>
        <v xml:space="preserve">   ESmo</v>
      </c>
      <c r="I29" s="304" t="str">
        <f t="shared" ca="1" si="7"/>
        <v xml:space="preserve">  SPI(t)mo</v>
      </c>
      <c r="J29" s="304" t="str">
        <f t="shared" ca="1" si="16"/>
        <v xml:space="preserve">  SPI(t)cum</v>
      </c>
      <c r="K29" s="305" t="str">
        <f t="shared" ca="1" si="9"/>
        <v>AT</v>
      </c>
      <c r="L29" s="304" t="str">
        <f t="shared" ca="1" si="10"/>
        <v xml:space="preserve">  SV(t)mo</v>
      </c>
      <c r="M29" s="306" t="str">
        <f t="shared" ca="1" si="11"/>
        <v xml:space="preserve"> SV(t)cum</v>
      </c>
      <c r="N29" s="184">
        <f t="shared" si="13"/>
        <v>26</v>
      </c>
    </row>
    <row r="30" spans="1:14" x14ac:dyDescent="0.2">
      <c r="A30" s="174" t="str">
        <f t="shared" ca="1" si="3"/>
        <v xml:space="preserve"> </v>
      </c>
      <c r="B30" s="174" t="str">
        <f t="shared" ca="1" si="4"/>
        <v xml:space="preserve"> </v>
      </c>
      <c r="C30" s="300" t="str">
        <f t="shared" ca="1" si="5"/>
        <v>Pc=&gt;Sc</v>
      </c>
      <c r="D30" s="301" t="str">
        <f t="shared" ca="1" si="14"/>
        <v xml:space="preserve">    NUM</v>
      </c>
      <c r="E30" s="301" t="str">
        <f t="shared" ca="1" si="15"/>
        <v xml:space="preserve">     DENOM</v>
      </c>
      <c r="F30" s="302" t="str">
        <f t="shared" ca="1" si="2"/>
        <v xml:space="preserve"> InterpVal</v>
      </c>
      <c r="G30" s="303" t="str">
        <f t="shared" ca="1" si="6"/>
        <v xml:space="preserve">  EScum</v>
      </c>
      <c r="H30" s="303" t="str">
        <f t="shared" ca="1" si="12"/>
        <v xml:space="preserve">   ESmo</v>
      </c>
      <c r="I30" s="304" t="str">
        <f t="shared" ca="1" si="7"/>
        <v xml:space="preserve">  SPI(t)mo</v>
      </c>
      <c r="J30" s="304" t="str">
        <f t="shared" ca="1" si="16"/>
        <v xml:space="preserve">  SPI(t)cum</v>
      </c>
      <c r="K30" s="305" t="str">
        <f t="shared" ca="1" si="9"/>
        <v>AT</v>
      </c>
      <c r="L30" s="304" t="str">
        <f t="shared" ca="1" si="10"/>
        <v xml:space="preserve">  SV(t)mo</v>
      </c>
      <c r="M30" s="306" t="str">
        <f t="shared" ca="1" si="11"/>
        <v xml:space="preserve"> SV(t)cum</v>
      </c>
      <c r="N30" s="184">
        <f t="shared" si="13"/>
        <v>27</v>
      </c>
    </row>
    <row r="31" spans="1:14" x14ac:dyDescent="0.2">
      <c r="A31" s="174" t="str">
        <f t="shared" ca="1" si="3"/>
        <v xml:space="preserve"> </v>
      </c>
      <c r="B31" s="174" t="str">
        <f t="shared" ca="1" si="4"/>
        <v xml:space="preserve"> </v>
      </c>
      <c r="C31" s="300" t="str">
        <f t="shared" ca="1" si="5"/>
        <v>Pc=&gt;Sc</v>
      </c>
      <c r="D31" s="301" t="str">
        <f t="shared" ca="1" si="14"/>
        <v xml:space="preserve">    NUM</v>
      </c>
      <c r="E31" s="301" t="str">
        <f t="shared" ca="1" si="15"/>
        <v xml:space="preserve">     DENOM</v>
      </c>
      <c r="F31" s="302" t="str">
        <f t="shared" ca="1" si="2"/>
        <v xml:space="preserve"> InterpVal</v>
      </c>
      <c r="G31" s="303" t="str">
        <f t="shared" ca="1" si="6"/>
        <v xml:space="preserve">  EScum</v>
      </c>
      <c r="H31" s="303" t="str">
        <f t="shared" ca="1" si="12"/>
        <v xml:space="preserve">   ESmo</v>
      </c>
      <c r="I31" s="304" t="str">
        <f t="shared" ca="1" si="7"/>
        <v xml:space="preserve">  SPI(t)mo</v>
      </c>
      <c r="J31" s="304" t="str">
        <f t="shared" ca="1" si="16"/>
        <v xml:space="preserve">  SPI(t)cum</v>
      </c>
      <c r="K31" s="305" t="str">
        <f t="shared" ca="1" si="9"/>
        <v>AT</v>
      </c>
      <c r="L31" s="304" t="str">
        <f t="shared" ca="1" si="10"/>
        <v xml:space="preserve">  SV(t)mo</v>
      </c>
      <c r="M31" s="306" t="str">
        <f t="shared" ca="1" si="11"/>
        <v xml:space="preserve"> SV(t)cum</v>
      </c>
      <c r="N31" s="184">
        <f t="shared" si="13"/>
        <v>28</v>
      </c>
    </row>
    <row r="32" spans="1:14" x14ac:dyDescent="0.2">
      <c r="A32" s="174" t="str">
        <f t="shared" ca="1" si="3"/>
        <v xml:space="preserve"> </v>
      </c>
      <c r="B32" s="174" t="str">
        <f t="shared" ca="1" si="4"/>
        <v xml:space="preserve"> </v>
      </c>
      <c r="C32" s="300" t="str">
        <f t="shared" ca="1" si="5"/>
        <v>Pc=&gt;Sc</v>
      </c>
      <c r="D32" s="301" t="str">
        <f t="shared" ca="1" si="14"/>
        <v xml:space="preserve">    NUM</v>
      </c>
      <c r="E32" s="301" t="str">
        <f t="shared" ca="1" si="15"/>
        <v xml:space="preserve">     DENOM</v>
      </c>
      <c r="F32" s="302" t="str">
        <f t="shared" ca="1" si="2"/>
        <v xml:space="preserve"> InterpVal</v>
      </c>
      <c r="G32" s="303" t="str">
        <f t="shared" ca="1" si="6"/>
        <v xml:space="preserve">  EScum</v>
      </c>
      <c r="H32" s="303" t="str">
        <f t="shared" ca="1" si="12"/>
        <v xml:space="preserve">   ESmo</v>
      </c>
      <c r="I32" s="304" t="str">
        <f t="shared" ca="1" si="7"/>
        <v xml:space="preserve">  SPI(t)mo</v>
      </c>
      <c r="J32" s="304" t="str">
        <f t="shared" ca="1" si="16"/>
        <v xml:space="preserve">  SPI(t)cum</v>
      </c>
      <c r="K32" s="305" t="str">
        <f t="shared" ca="1" si="9"/>
        <v>AT</v>
      </c>
      <c r="L32" s="304" t="str">
        <f t="shared" ca="1" si="10"/>
        <v xml:space="preserve">  SV(t)mo</v>
      </c>
      <c r="M32" s="306" t="str">
        <f t="shared" ca="1" si="11"/>
        <v xml:space="preserve"> SV(t)cum</v>
      </c>
      <c r="N32" s="184">
        <f t="shared" si="13"/>
        <v>29</v>
      </c>
    </row>
    <row r="33" spans="1:14" x14ac:dyDescent="0.2">
      <c r="A33" s="174" t="str">
        <f t="shared" ca="1" si="3"/>
        <v xml:space="preserve"> </v>
      </c>
      <c r="B33" s="174" t="str">
        <f t="shared" ca="1" si="4"/>
        <v xml:space="preserve"> </v>
      </c>
      <c r="C33" s="300" t="str">
        <f t="shared" ca="1" si="5"/>
        <v>Pc=&gt;Sc</v>
      </c>
      <c r="D33" s="301" t="str">
        <f t="shared" ca="1" si="14"/>
        <v xml:space="preserve">    NUM</v>
      </c>
      <c r="E33" s="301" t="str">
        <f t="shared" ca="1" si="15"/>
        <v xml:space="preserve">     DENOM</v>
      </c>
      <c r="F33" s="302" t="str">
        <f t="shared" ca="1" si="2"/>
        <v xml:space="preserve"> InterpVal</v>
      </c>
      <c r="G33" s="303" t="str">
        <f t="shared" ca="1" si="6"/>
        <v xml:space="preserve">  EScum</v>
      </c>
      <c r="H33" s="303" t="str">
        <f t="shared" ca="1" si="12"/>
        <v xml:space="preserve">   ESmo</v>
      </c>
      <c r="I33" s="304" t="str">
        <f t="shared" ca="1" si="7"/>
        <v xml:space="preserve">  SPI(t)mo</v>
      </c>
      <c r="J33" s="304" t="str">
        <f t="shared" ca="1" si="16"/>
        <v xml:space="preserve">  SPI(t)cum</v>
      </c>
      <c r="K33" s="305" t="str">
        <f t="shared" ca="1" si="9"/>
        <v>AT</v>
      </c>
      <c r="L33" s="304" t="str">
        <f t="shared" ca="1" si="10"/>
        <v xml:space="preserve">  SV(t)mo</v>
      </c>
      <c r="M33" s="306" t="str">
        <f t="shared" ca="1" si="11"/>
        <v xml:space="preserve"> SV(t)cum</v>
      </c>
      <c r="N33" s="184">
        <f t="shared" si="13"/>
        <v>30</v>
      </c>
    </row>
    <row r="34" spans="1:14" x14ac:dyDescent="0.2">
      <c r="A34" s="174" t="str">
        <f t="shared" ca="1" si="3"/>
        <v xml:space="preserve"> </v>
      </c>
      <c r="B34" s="174" t="str">
        <f t="shared" ca="1" si="4"/>
        <v xml:space="preserve"> </v>
      </c>
      <c r="C34" s="300" t="str">
        <f t="shared" ca="1" si="5"/>
        <v>Pc=&gt;Sc</v>
      </c>
      <c r="D34" s="301" t="str">
        <f t="shared" ca="1" si="14"/>
        <v xml:space="preserve">    NUM</v>
      </c>
      <c r="E34" s="301" t="str">
        <f t="shared" ca="1" si="15"/>
        <v xml:space="preserve">     DENOM</v>
      </c>
      <c r="F34" s="302" t="str">
        <f t="shared" ca="1" si="2"/>
        <v xml:space="preserve"> InterpVal</v>
      </c>
      <c r="G34" s="303" t="str">
        <f t="shared" ca="1" si="6"/>
        <v xml:space="preserve">  EScum</v>
      </c>
      <c r="H34" s="303" t="str">
        <f t="shared" ca="1" si="12"/>
        <v xml:space="preserve">   ESmo</v>
      </c>
      <c r="I34" s="304" t="str">
        <f t="shared" ca="1" si="7"/>
        <v xml:space="preserve">  SPI(t)mo</v>
      </c>
      <c r="J34" s="304" t="str">
        <f t="shared" ca="1" si="16"/>
        <v xml:space="preserve">  SPI(t)cum</v>
      </c>
      <c r="K34" s="305" t="str">
        <f t="shared" ca="1" si="9"/>
        <v>AT</v>
      </c>
      <c r="L34" s="304" t="str">
        <f t="shared" ca="1" si="10"/>
        <v xml:space="preserve">  SV(t)mo</v>
      </c>
      <c r="M34" s="306" t="str">
        <f t="shared" ca="1" si="11"/>
        <v xml:space="preserve"> SV(t)cum</v>
      </c>
      <c r="N34" s="184">
        <f t="shared" si="13"/>
        <v>31</v>
      </c>
    </row>
    <row r="35" spans="1:14" x14ac:dyDescent="0.2">
      <c r="A35" s="174" t="str">
        <f t="shared" ca="1" si="3"/>
        <v xml:space="preserve"> </v>
      </c>
      <c r="B35" s="174" t="str">
        <f t="shared" ca="1" si="4"/>
        <v xml:space="preserve"> </v>
      </c>
      <c r="C35" s="300" t="str">
        <f t="shared" ca="1" si="5"/>
        <v>Pc=&gt;Sc</v>
      </c>
      <c r="D35" s="301" t="str">
        <f t="shared" ca="1" si="14"/>
        <v xml:space="preserve">    NUM</v>
      </c>
      <c r="E35" s="301" t="str">
        <f t="shared" ca="1" si="15"/>
        <v xml:space="preserve">     DENOM</v>
      </c>
      <c r="F35" s="302" t="str">
        <f t="shared" ca="1" si="2"/>
        <v xml:space="preserve"> InterpVal</v>
      </c>
      <c r="G35" s="303" t="str">
        <f t="shared" ca="1" si="6"/>
        <v xml:space="preserve">  EScum</v>
      </c>
      <c r="H35" s="303" t="str">
        <f t="shared" ca="1" si="12"/>
        <v xml:space="preserve">   ESmo</v>
      </c>
      <c r="I35" s="304" t="str">
        <f t="shared" ca="1" si="7"/>
        <v xml:space="preserve">  SPI(t)mo</v>
      </c>
      <c r="J35" s="304" t="str">
        <f t="shared" ca="1" si="16"/>
        <v xml:space="preserve">  SPI(t)cum</v>
      </c>
      <c r="K35" s="305" t="str">
        <f t="shared" ca="1" si="9"/>
        <v>AT</v>
      </c>
      <c r="L35" s="304" t="str">
        <f t="shared" ca="1" si="10"/>
        <v xml:space="preserve">  SV(t)mo</v>
      </c>
      <c r="M35" s="306" t="str">
        <f t="shared" ca="1" si="11"/>
        <v xml:space="preserve"> SV(t)cum</v>
      </c>
      <c r="N35" s="184">
        <f t="shared" si="13"/>
        <v>32</v>
      </c>
    </row>
    <row r="36" spans="1:14" x14ac:dyDescent="0.2">
      <c r="A36" s="174" t="str">
        <f t="shared" ca="1" si="3"/>
        <v xml:space="preserve"> </v>
      </c>
      <c r="B36" s="174" t="str">
        <f t="shared" ca="1" si="4"/>
        <v xml:space="preserve"> </v>
      </c>
      <c r="C36" s="300" t="str">
        <f t="shared" ca="1" si="5"/>
        <v>Pc=&gt;Sc</v>
      </c>
      <c r="D36" s="301" t="str">
        <f t="shared" ca="1" si="14"/>
        <v xml:space="preserve">    NUM</v>
      </c>
      <c r="E36" s="301" t="str">
        <f t="shared" ca="1" si="15"/>
        <v xml:space="preserve">     DENOM</v>
      </c>
      <c r="F36" s="302" t="str">
        <f t="shared" ca="1" si="2"/>
        <v xml:space="preserve"> InterpVal</v>
      </c>
      <c r="G36" s="303" t="str">
        <f t="shared" ca="1" si="6"/>
        <v xml:space="preserve">  EScum</v>
      </c>
      <c r="H36" s="303" t="str">
        <f t="shared" ca="1" si="12"/>
        <v xml:space="preserve">   ESmo</v>
      </c>
      <c r="I36" s="304" t="str">
        <f t="shared" ca="1" si="7"/>
        <v xml:space="preserve">  SPI(t)mo</v>
      </c>
      <c r="J36" s="304" t="str">
        <f t="shared" ca="1" si="16"/>
        <v xml:space="preserve">  SPI(t)cum</v>
      </c>
      <c r="K36" s="305" t="str">
        <f t="shared" ca="1" si="9"/>
        <v>AT</v>
      </c>
      <c r="L36" s="304" t="str">
        <f t="shared" ca="1" si="10"/>
        <v xml:space="preserve">  SV(t)mo</v>
      </c>
      <c r="M36" s="306" t="str">
        <f t="shared" ca="1" si="11"/>
        <v xml:space="preserve"> SV(t)cum</v>
      </c>
      <c r="N36" s="184">
        <f t="shared" si="13"/>
        <v>33</v>
      </c>
    </row>
    <row r="37" spans="1:14" x14ac:dyDescent="0.2">
      <c r="A37" s="174" t="str">
        <f t="shared" ca="1" si="3"/>
        <v xml:space="preserve"> </v>
      </c>
      <c r="B37" s="174" t="str">
        <f t="shared" ca="1" si="4"/>
        <v xml:space="preserve"> </v>
      </c>
      <c r="C37" s="300" t="str">
        <f t="shared" ca="1" si="5"/>
        <v>Pc=&gt;Sc</v>
      </c>
      <c r="D37" s="301" t="str">
        <f t="shared" ca="1" si="14"/>
        <v xml:space="preserve">    NUM</v>
      </c>
      <c r="E37" s="301" t="str">
        <f t="shared" ca="1" si="15"/>
        <v xml:space="preserve">     DENOM</v>
      </c>
      <c r="F37" s="302" t="str">
        <f t="shared" ca="1" si="2"/>
        <v xml:space="preserve"> InterpVal</v>
      </c>
      <c r="G37" s="303" t="str">
        <f t="shared" ca="1" si="6"/>
        <v xml:space="preserve">  EScum</v>
      </c>
      <c r="H37" s="303" t="str">
        <f t="shared" ca="1" si="12"/>
        <v xml:space="preserve">   ESmo</v>
      </c>
      <c r="I37" s="304" t="str">
        <f t="shared" ca="1" si="7"/>
        <v xml:space="preserve">  SPI(t)mo</v>
      </c>
      <c r="J37" s="304" t="str">
        <f t="shared" ca="1" si="16"/>
        <v xml:space="preserve">  SPI(t)cum</v>
      </c>
      <c r="K37" s="305" t="str">
        <f t="shared" ca="1" si="9"/>
        <v>AT</v>
      </c>
      <c r="L37" s="304" t="str">
        <f t="shared" ca="1" si="10"/>
        <v xml:space="preserve">  SV(t)mo</v>
      </c>
      <c r="M37" s="306" t="str">
        <f t="shared" ca="1" si="11"/>
        <v xml:space="preserve"> SV(t)cum</v>
      </c>
      <c r="N37" s="184">
        <f t="shared" si="13"/>
        <v>34</v>
      </c>
    </row>
    <row r="38" spans="1:14" x14ac:dyDescent="0.2">
      <c r="A38" s="174" t="str">
        <f t="shared" ca="1" si="3"/>
        <v xml:space="preserve"> </v>
      </c>
      <c r="B38" s="174" t="str">
        <f t="shared" ca="1" si="4"/>
        <v xml:space="preserve"> </v>
      </c>
      <c r="C38" s="300" t="str">
        <f t="shared" ca="1" si="5"/>
        <v>Pc=&gt;Sc</v>
      </c>
      <c r="D38" s="301" t="str">
        <f t="shared" ca="1" si="14"/>
        <v xml:space="preserve">    NUM</v>
      </c>
      <c r="E38" s="301" t="str">
        <f t="shared" ca="1" si="15"/>
        <v xml:space="preserve">     DENOM</v>
      </c>
      <c r="F38" s="302" t="str">
        <f t="shared" ca="1" si="2"/>
        <v xml:space="preserve"> InterpVal</v>
      </c>
      <c r="G38" s="303" t="str">
        <f t="shared" ca="1" si="6"/>
        <v xml:space="preserve">  EScum</v>
      </c>
      <c r="H38" s="303" t="str">
        <f t="shared" ca="1" si="12"/>
        <v xml:space="preserve">   ESmo</v>
      </c>
      <c r="I38" s="304" t="str">
        <f t="shared" ca="1" si="7"/>
        <v xml:space="preserve">  SPI(t)mo</v>
      </c>
      <c r="J38" s="304" t="str">
        <f t="shared" ca="1" si="16"/>
        <v xml:space="preserve">  SPI(t)cum</v>
      </c>
      <c r="K38" s="305" t="str">
        <f t="shared" ca="1" si="9"/>
        <v>AT</v>
      </c>
      <c r="L38" s="304" t="str">
        <f t="shared" ca="1" si="10"/>
        <v xml:space="preserve">  SV(t)mo</v>
      </c>
      <c r="M38" s="306" t="str">
        <f t="shared" ca="1" si="11"/>
        <v xml:space="preserve"> SV(t)cum</v>
      </c>
      <c r="N38" s="184">
        <f t="shared" si="13"/>
        <v>35</v>
      </c>
    </row>
    <row r="39" spans="1:14" x14ac:dyDescent="0.2">
      <c r="A39" s="174" t="str">
        <f t="shared" ca="1" si="3"/>
        <v xml:space="preserve"> </v>
      </c>
      <c r="B39" s="174" t="str">
        <f t="shared" ca="1" si="4"/>
        <v xml:space="preserve"> </v>
      </c>
      <c r="C39" s="300" t="str">
        <f t="shared" ca="1" si="5"/>
        <v>Pc=&gt;Sc</v>
      </c>
      <c r="D39" s="301" t="str">
        <f t="shared" ca="1" si="14"/>
        <v xml:space="preserve">    NUM</v>
      </c>
      <c r="E39" s="301" t="str">
        <f t="shared" ca="1" si="15"/>
        <v xml:space="preserve">     DENOM</v>
      </c>
      <c r="F39" s="302" t="str">
        <f t="shared" ca="1" si="2"/>
        <v xml:space="preserve"> InterpVal</v>
      </c>
      <c r="G39" s="303" t="str">
        <f t="shared" ca="1" si="6"/>
        <v xml:space="preserve">  EScum</v>
      </c>
      <c r="H39" s="303" t="str">
        <f t="shared" ca="1" si="12"/>
        <v xml:space="preserve">   ESmo</v>
      </c>
      <c r="I39" s="304" t="str">
        <f t="shared" ca="1" si="7"/>
        <v xml:space="preserve">  SPI(t)mo</v>
      </c>
      <c r="J39" s="304" t="str">
        <f t="shared" ca="1" si="16"/>
        <v xml:space="preserve">  SPI(t)cum</v>
      </c>
      <c r="K39" s="305" t="str">
        <f t="shared" ca="1" si="9"/>
        <v>AT</v>
      </c>
      <c r="L39" s="304" t="str">
        <f t="shared" ca="1" si="10"/>
        <v xml:space="preserve">  SV(t)mo</v>
      </c>
      <c r="M39" s="306" t="str">
        <f t="shared" ca="1" si="11"/>
        <v xml:space="preserve"> SV(t)cum</v>
      </c>
      <c r="N39" s="184">
        <f t="shared" si="13"/>
        <v>36</v>
      </c>
    </row>
    <row r="40" spans="1:14" x14ac:dyDescent="0.2">
      <c r="A40" s="174" t="str">
        <f t="shared" ca="1" si="3"/>
        <v xml:space="preserve"> </v>
      </c>
      <c r="B40" s="174" t="str">
        <f t="shared" ca="1" si="4"/>
        <v xml:space="preserve"> </v>
      </c>
      <c r="C40" s="300" t="str">
        <f t="shared" ca="1" si="5"/>
        <v>Pc=&gt;Sc</v>
      </c>
      <c r="D40" s="301" t="str">
        <f t="shared" ca="1" si="14"/>
        <v xml:space="preserve">    NUM</v>
      </c>
      <c r="E40" s="301" t="str">
        <f t="shared" ca="1" si="15"/>
        <v xml:space="preserve">     DENOM</v>
      </c>
      <c r="F40" s="302" t="str">
        <f t="shared" ca="1" si="2"/>
        <v xml:space="preserve"> InterpVal</v>
      </c>
      <c r="G40" s="303" t="str">
        <f t="shared" ca="1" si="6"/>
        <v xml:space="preserve">  EScum</v>
      </c>
      <c r="H40" s="303" t="str">
        <f t="shared" ca="1" si="12"/>
        <v xml:space="preserve">   ESmo</v>
      </c>
      <c r="I40" s="304" t="str">
        <f t="shared" ca="1" si="7"/>
        <v xml:space="preserve">  SPI(t)mo</v>
      </c>
      <c r="J40" s="304" t="str">
        <f t="shared" ca="1" si="16"/>
        <v xml:space="preserve">  SPI(t)cum</v>
      </c>
      <c r="K40" s="305" t="str">
        <f t="shared" ca="1" si="9"/>
        <v>AT</v>
      </c>
      <c r="L40" s="304" t="str">
        <f t="shared" ca="1" si="10"/>
        <v xml:space="preserve">  SV(t)mo</v>
      </c>
      <c r="M40" s="306" t="str">
        <f t="shared" ca="1" si="11"/>
        <v xml:space="preserve"> SV(t)cum</v>
      </c>
      <c r="N40" s="184">
        <f t="shared" si="13"/>
        <v>37</v>
      </c>
    </row>
    <row r="41" spans="1:14" x14ac:dyDescent="0.2">
      <c r="A41" s="174" t="str">
        <f t="shared" ca="1" si="3"/>
        <v xml:space="preserve"> </v>
      </c>
      <c r="B41" s="174" t="str">
        <f t="shared" ca="1" si="4"/>
        <v xml:space="preserve"> </v>
      </c>
      <c r="C41" s="300" t="str">
        <f t="shared" ca="1" si="5"/>
        <v>Pc=&gt;Sc</v>
      </c>
      <c r="D41" s="301" t="str">
        <f t="shared" ca="1" si="14"/>
        <v xml:space="preserve">    NUM</v>
      </c>
      <c r="E41" s="301" t="str">
        <f t="shared" ca="1" si="15"/>
        <v xml:space="preserve">     DENOM</v>
      </c>
      <c r="F41" s="302" t="str">
        <f t="shared" ca="1" si="2"/>
        <v xml:space="preserve"> InterpVal</v>
      </c>
      <c r="G41" s="303" t="str">
        <f t="shared" ca="1" si="6"/>
        <v xml:space="preserve">  EScum</v>
      </c>
      <c r="H41" s="303" t="str">
        <f t="shared" ca="1" si="12"/>
        <v xml:space="preserve">   ESmo</v>
      </c>
      <c r="I41" s="304" t="str">
        <f t="shared" ca="1" si="7"/>
        <v xml:space="preserve">  SPI(t)mo</v>
      </c>
      <c r="J41" s="304" t="str">
        <f t="shared" ca="1" si="16"/>
        <v xml:space="preserve">  SPI(t)cum</v>
      </c>
      <c r="K41" s="305" t="str">
        <f t="shared" ca="1" si="9"/>
        <v>AT</v>
      </c>
      <c r="L41" s="304" t="str">
        <f t="shared" ca="1" si="10"/>
        <v xml:space="preserve">  SV(t)mo</v>
      </c>
      <c r="M41" s="306" t="str">
        <f t="shared" ca="1" si="11"/>
        <v xml:space="preserve"> SV(t)cum</v>
      </c>
      <c r="N41" s="184">
        <f t="shared" si="13"/>
        <v>38</v>
      </c>
    </row>
    <row r="42" spans="1:14" x14ac:dyDescent="0.2">
      <c r="A42" s="174" t="str">
        <f t="shared" ca="1" si="3"/>
        <v xml:space="preserve"> </v>
      </c>
      <c r="B42" s="174" t="str">
        <f t="shared" ca="1" si="4"/>
        <v xml:space="preserve"> </v>
      </c>
      <c r="C42" s="300" t="str">
        <f t="shared" ca="1" si="5"/>
        <v>Pc=&gt;Sc</v>
      </c>
      <c r="D42" s="301" t="str">
        <f t="shared" ca="1" si="14"/>
        <v xml:space="preserve">    NUM</v>
      </c>
      <c r="E42" s="301" t="str">
        <f t="shared" ca="1" si="15"/>
        <v xml:space="preserve">     DENOM</v>
      </c>
      <c r="F42" s="302" t="str">
        <f t="shared" ca="1" si="2"/>
        <v xml:space="preserve"> InterpVal</v>
      </c>
      <c r="G42" s="303" t="str">
        <f t="shared" ca="1" si="6"/>
        <v xml:space="preserve">  EScum</v>
      </c>
      <c r="H42" s="303" t="str">
        <f t="shared" ca="1" si="12"/>
        <v xml:space="preserve">   ESmo</v>
      </c>
      <c r="I42" s="304" t="str">
        <f t="shared" ca="1" si="7"/>
        <v xml:space="preserve">  SPI(t)mo</v>
      </c>
      <c r="J42" s="304" t="str">
        <f t="shared" ca="1" si="16"/>
        <v xml:space="preserve">  SPI(t)cum</v>
      </c>
      <c r="K42" s="305" t="str">
        <f t="shared" ca="1" si="9"/>
        <v>AT</v>
      </c>
      <c r="L42" s="304" t="str">
        <f t="shared" ca="1" si="10"/>
        <v xml:space="preserve">  SV(t)mo</v>
      </c>
      <c r="M42" s="306" t="str">
        <f t="shared" ca="1" si="11"/>
        <v xml:space="preserve"> SV(t)cum</v>
      </c>
      <c r="N42" s="184">
        <f t="shared" si="13"/>
        <v>39</v>
      </c>
    </row>
    <row r="43" spans="1:14" x14ac:dyDescent="0.2">
      <c r="A43" s="174" t="str">
        <f t="shared" ca="1" si="3"/>
        <v xml:space="preserve"> </v>
      </c>
      <c r="B43" s="174" t="str">
        <f t="shared" ca="1" si="4"/>
        <v xml:space="preserve"> </v>
      </c>
      <c r="C43" s="300" t="str">
        <f t="shared" ca="1" si="5"/>
        <v>Pc=&gt;Sc</v>
      </c>
      <c r="D43" s="301" t="str">
        <f t="shared" ca="1" si="14"/>
        <v xml:space="preserve">    NUM</v>
      </c>
      <c r="E43" s="301" t="str">
        <f t="shared" ca="1" si="15"/>
        <v xml:space="preserve">     DENOM</v>
      </c>
      <c r="F43" s="302" t="str">
        <f t="shared" ca="1" si="2"/>
        <v xml:space="preserve"> InterpVal</v>
      </c>
      <c r="G43" s="303" t="str">
        <f t="shared" ca="1" si="6"/>
        <v xml:space="preserve">  EScum</v>
      </c>
      <c r="H43" s="303" t="str">
        <f t="shared" ca="1" si="12"/>
        <v xml:space="preserve">   ESmo</v>
      </c>
      <c r="I43" s="304" t="str">
        <f t="shared" ca="1" si="7"/>
        <v xml:space="preserve">  SPI(t)mo</v>
      </c>
      <c r="J43" s="304" t="str">
        <f t="shared" ca="1" si="16"/>
        <v xml:space="preserve">  SPI(t)cum</v>
      </c>
      <c r="K43" s="305" t="str">
        <f t="shared" ca="1" si="9"/>
        <v>AT</v>
      </c>
      <c r="L43" s="304" t="str">
        <f t="shared" ca="1" si="10"/>
        <v xml:space="preserve">  SV(t)mo</v>
      </c>
      <c r="M43" s="306" t="str">
        <f t="shared" ca="1" si="11"/>
        <v xml:space="preserve"> SV(t)cum</v>
      </c>
      <c r="N43" s="184">
        <f t="shared" si="13"/>
        <v>40</v>
      </c>
    </row>
    <row r="44" spans="1:14" x14ac:dyDescent="0.2">
      <c r="A44" s="174" t="str">
        <f t="shared" ca="1" si="3"/>
        <v xml:space="preserve"> </v>
      </c>
      <c r="B44" s="174" t="str">
        <f t="shared" ca="1" si="4"/>
        <v xml:space="preserve"> </v>
      </c>
      <c r="C44" s="300" t="str">
        <f t="shared" ca="1" si="5"/>
        <v>Pc=&gt;Sc</v>
      </c>
      <c r="D44" s="301" t="str">
        <f t="shared" ca="1" si="14"/>
        <v xml:space="preserve">    NUM</v>
      </c>
      <c r="E44" s="301" t="str">
        <f t="shared" ca="1" si="15"/>
        <v xml:space="preserve">     DENOM</v>
      </c>
      <c r="F44" s="302" t="str">
        <f t="shared" ca="1" si="2"/>
        <v xml:space="preserve"> InterpVal</v>
      </c>
      <c r="G44" s="303" t="str">
        <f t="shared" ca="1" si="6"/>
        <v xml:space="preserve">  EScum</v>
      </c>
      <c r="H44" s="303" t="str">
        <f t="shared" ca="1" si="12"/>
        <v xml:space="preserve">   ESmo</v>
      </c>
      <c r="I44" s="304" t="str">
        <f t="shared" ca="1" si="7"/>
        <v xml:space="preserve">  SPI(t)mo</v>
      </c>
      <c r="J44" s="304" t="str">
        <f t="shared" ca="1" si="16"/>
        <v xml:space="preserve">  SPI(t)cum</v>
      </c>
      <c r="K44" s="305" t="str">
        <f t="shared" ca="1" si="9"/>
        <v>AT</v>
      </c>
      <c r="L44" s="304" t="str">
        <f t="shared" ca="1" si="10"/>
        <v xml:space="preserve">  SV(t)mo</v>
      </c>
      <c r="M44" s="306" t="str">
        <f t="shared" ca="1" si="11"/>
        <v xml:space="preserve"> SV(t)cum</v>
      </c>
      <c r="N44" s="184">
        <f t="shared" si="13"/>
        <v>41</v>
      </c>
    </row>
    <row r="45" spans="1:14" x14ac:dyDescent="0.2">
      <c r="A45" s="174" t="str">
        <f t="shared" ca="1" si="3"/>
        <v xml:space="preserve"> </v>
      </c>
      <c r="B45" s="174" t="str">
        <f t="shared" ca="1" si="4"/>
        <v xml:space="preserve"> </v>
      </c>
      <c r="C45" s="300" t="str">
        <f t="shared" ca="1" si="5"/>
        <v>Pc=&gt;Sc</v>
      </c>
      <c r="D45" s="301" t="str">
        <f t="shared" ca="1" si="14"/>
        <v xml:space="preserve">    NUM</v>
      </c>
      <c r="E45" s="301" t="str">
        <f t="shared" ca="1" si="15"/>
        <v xml:space="preserve">     DENOM</v>
      </c>
      <c r="F45" s="302" t="str">
        <f t="shared" ca="1" si="2"/>
        <v xml:space="preserve"> InterpVal</v>
      </c>
      <c r="G45" s="303" t="str">
        <f t="shared" ca="1" si="6"/>
        <v xml:space="preserve">  EScum</v>
      </c>
      <c r="H45" s="303" t="str">
        <f t="shared" ca="1" si="12"/>
        <v xml:space="preserve">   ESmo</v>
      </c>
      <c r="I45" s="304" t="str">
        <f t="shared" ca="1" si="7"/>
        <v xml:space="preserve">  SPI(t)mo</v>
      </c>
      <c r="J45" s="304" t="str">
        <f t="shared" ca="1" si="16"/>
        <v xml:space="preserve">  SPI(t)cum</v>
      </c>
      <c r="K45" s="305" t="str">
        <f t="shared" ca="1" si="9"/>
        <v>AT</v>
      </c>
      <c r="L45" s="304" t="str">
        <f t="shared" ca="1" si="10"/>
        <v xml:space="preserve">  SV(t)mo</v>
      </c>
      <c r="M45" s="306" t="str">
        <f t="shared" ca="1" si="11"/>
        <v xml:space="preserve"> SV(t)cum</v>
      </c>
      <c r="N45" s="184">
        <f t="shared" si="13"/>
        <v>42</v>
      </c>
    </row>
    <row r="46" spans="1:14" x14ac:dyDescent="0.2">
      <c r="A46" s="174" t="str">
        <f t="shared" ca="1" si="3"/>
        <v xml:space="preserve"> </v>
      </c>
      <c r="B46" s="174" t="str">
        <f t="shared" ca="1" si="4"/>
        <v xml:space="preserve"> </v>
      </c>
      <c r="C46" s="300" t="str">
        <f t="shared" ca="1" si="5"/>
        <v>Pc=&gt;Sc</v>
      </c>
      <c r="D46" s="301" t="str">
        <f t="shared" ca="1" si="14"/>
        <v xml:space="preserve">    NUM</v>
      </c>
      <c r="E46" s="301" t="str">
        <f t="shared" ca="1" si="15"/>
        <v xml:space="preserve">     DENOM</v>
      </c>
      <c r="F46" s="302" t="str">
        <f t="shared" ca="1" si="2"/>
        <v xml:space="preserve"> InterpVal</v>
      </c>
      <c r="G46" s="303" t="str">
        <f t="shared" ca="1" si="6"/>
        <v xml:space="preserve">  EScum</v>
      </c>
      <c r="H46" s="303" t="str">
        <f t="shared" ca="1" si="12"/>
        <v xml:space="preserve">   ESmo</v>
      </c>
      <c r="I46" s="304" t="str">
        <f t="shared" ca="1" si="7"/>
        <v xml:space="preserve">  SPI(t)mo</v>
      </c>
      <c r="J46" s="304" t="str">
        <f t="shared" ca="1" si="16"/>
        <v xml:space="preserve">  SPI(t)cum</v>
      </c>
      <c r="K46" s="305" t="str">
        <f t="shared" ca="1" si="9"/>
        <v>AT</v>
      </c>
      <c r="L46" s="304" t="str">
        <f t="shared" ca="1" si="10"/>
        <v xml:space="preserve">  SV(t)mo</v>
      </c>
      <c r="M46" s="306" t="str">
        <f t="shared" ca="1" si="11"/>
        <v xml:space="preserve"> SV(t)cum</v>
      </c>
      <c r="N46" s="184">
        <f t="shared" si="13"/>
        <v>43</v>
      </c>
    </row>
    <row r="47" spans="1:14" x14ac:dyDescent="0.2">
      <c r="A47" s="174" t="str">
        <f t="shared" ca="1" si="3"/>
        <v xml:space="preserve"> </v>
      </c>
      <c r="B47" s="174" t="str">
        <f t="shared" ca="1" si="4"/>
        <v xml:space="preserve"> </v>
      </c>
      <c r="C47" s="300" t="str">
        <f t="shared" ca="1" si="5"/>
        <v>Pc=&gt;Sc</v>
      </c>
      <c r="D47" s="301" t="str">
        <f t="shared" ca="1" si="14"/>
        <v xml:space="preserve">    NUM</v>
      </c>
      <c r="E47" s="301" t="str">
        <f t="shared" ca="1" si="15"/>
        <v xml:space="preserve">     DENOM</v>
      </c>
      <c r="F47" s="302" t="str">
        <f t="shared" ca="1" si="2"/>
        <v xml:space="preserve"> InterpVal</v>
      </c>
      <c r="G47" s="303" t="str">
        <f t="shared" ca="1" si="6"/>
        <v xml:space="preserve">  EScum</v>
      </c>
      <c r="H47" s="303" t="str">
        <f t="shared" ca="1" si="12"/>
        <v xml:space="preserve">   ESmo</v>
      </c>
      <c r="I47" s="304" t="str">
        <f t="shared" ca="1" si="7"/>
        <v xml:space="preserve">  SPI(t)mo</v>
      </c>
      <c r="J47" s="304" t="str">
        <f t="shared" ca="1" si="16"/>
        <v xml:space="preserve">  SPI(t)cum</v>
      </c>
      <c r="K47" s="305" t="str">
        <f t="shared" ca="1" si="9"/>
        <v>AT</v>
      </c>
      <c r="L47" s="304" t="str">
        <f t="shared" ca="1" si="10"/>
        <v xml:space="preserve">  SV(t)mo</v>
      </c>
      <c r="M47" s="306" t="str">
        <f t="shared" ca="1" si="11"/>
        <v xml:space="preserve"> SV(t)cum</v>
      </c>
      <c r="N47" s="184">
        <f t="shared" si="13"/>
        <v>44</v>
      </c>
    </row>
    <row r="48" spans="1:14" x14ac:dyDescent="0.2">
      <c r="A48" s="174" t="str">
        <f t="shared" ca="1" si="3"/>
        <v xml:space="preserve"> </v>
      </c>
      <c r="B48" s="174" t="str">
        <f t="shared" ca="1" si="4"/>
        <v xml:space="preserve"> </v>
      </c>
      <c r="C48" s="300" t="str">
        <f t="shared" ca="1" si="5"/>
        <v>Pc=&gt;Sc</v>
      </c>
      <c r="D48" s="301" t="str">
        <f t="shared" ca="1" si="14"/>
        <v xml:space="preserve">    NUM</v>
      </c>
      <c r="E48" s="301" t="str">
        <f t="shared" ca="1" si="15"/>
        <v xml:space="preserve">     DENOM</v>
      </c>
      <c r="F48" s="302" t="str">
        <f t="shared" ca="1" si="2"/>
        <v xml:space="preserve"> InterpVal</v>
      </c>
      <c r="G48" s="303" t="str">
        <f t="shared" ca="1" si="6"/>
        <v xml:space="preserve">  EScum</v>
      </c>
      <c r="H48" s="303" t="str">
        <f t="shared" ca="1" si="12"/>
        <v xml:space="preserve">   ESmo</v>
      </c>
      <c r="I48" s="304" t="str">
        <f t="shared" ca="1" si="7"/>
        <v xml:space="preserve">  SPI(t)mo</v>
      </c>
      <c r="J48" s="304" t="str">
        <f t="shared" ca="1" si="16"/>
        <v xml:space="preserve">  SPI(t)cum</v>
      </c>
      <c r="K48" s="305" t="str">
        <f t="shared" ca="1" si="9"/>
        <v>AT</v>
      </c>
      <c r="L48" s="304" t="str">
        <f t="shared" ca="1" si="10"/>
        <v xml:space="preserve">  SV(t)mo</v>
      </c>
      <c r="M48" s="306" t="str">
        <f t="shared" ca="1" si="11"/>
        <v xml:space="preserve"> SV(t)cum</v>
      </c>
      <c r="N48" s="184">
        <f t="shared" si="13"/>
        <v>45</v>
      </c>
    </row>
    <row r="49" spans="1:14" x14ac:dyDescent="0.2">
      <c r="A49" s="174" t="str">
        <f t="shared" ca="1" si="3"/>
        <v xml:space="preserve"> </v>
      </c>
      <c r="B49" s="174" t="str">
        <f t="shared" ca="1" si="4"/>
        <v xml:space="preserve"> </v>
      </c>
      <c r="C49" s="300" t="str">
        <f t="shared" ca="1" si="5"/>
        <v>Pc=&gt;Sc</v>
      </c>
      <c r="D49" s="301" t="str">
        <f t="shared" ca="1" si="14"/>
        <v xml:space="preserve">    NUM</v>
      </c>
      <c r="E49" s="301" t="str">
        <f t="shared" ca="1" si="15"/>
        <v xml:space="preserve">     DENOM</v>
      </c>
      <c r="F49" s="302" t="str">
        <f t="shared" ca="1" si="2"/>
        <v xml:space="preserve"> InterpVal</v>
      </c>
      <c r="G49" s="303" t="str">
        <f t="shared" ca="1" si="6"/>
        <v xml:space="preserve">  EScum</v>
      </c>
      <c r="H49" s="303" t="str">
        <f t="shared" ca="1" si="12"/>
        <v xml:space="preserve">   ESmo</v>
      </c>
      <c r="I49" s="304" t="str">
        <f t="shared" ca="1" si="7"/>
        <v xml:space="preserve">  SPI(t)mo</v>
      </c>
      <c r="J49" s="304" t="str">
        <f t="shared" ca="1" si="16"/>
        <v xml:space="preserve">  SPI(t)cum</v>
      </c>
      <c r="K49" s="305" t="str">
        <f t="shared" ca="1" si="9"/>
        <v>AT</v>
      </c>
      <c r="L49" s="304" t="str">
        <f t="shared" ca="1" si="10"/>
        <v xml:space="preserve">  SV(t)mo</v>
      </c>
      <c r="M49" s="306" t="str">
        <f t="shared" ca="1" si="11"/>
        <v xml:space="preserve"> SV(t)cum</v>
      </c>
      <c r="N49" s="184">
        <f t="shared" si="13"/>
        <v>46</v>
      </c>
    </row>
    <row r="50" spans="1:14" x14ac:dyDescent="0.2">
      <c r="A50" s="174" t="str">
        <f t="shared" ca="1" si="3"/>
        <v xml:space="preserve"> </v>
      </c>
      <c r="B50" s="174" t="str">
        <f t="shared" ca="1" si="4"/>
        <v xml:space="preserve"> </v>
      </c>
      <c r="C50" s="300" t="str">
        <f t="shared" ca="1" si="5"/>
        <v>Pc=&gt;Sc</v>
      </c>
      <c r="D50" s="301" t="str">
        <f t="shared" ca="1" si="14"/>
        <v xml:space="preserve">    NUM</v>
      </c>
      <c r="E50" s="301" t="str">
        <f t="shared" ca="1" si="15"/>
        <v xml:space="preserve">     DENOM</v>
      </c>
      <c r="F50" s="302" t="str">
        <f t="shared" ca="1" si="2"/>
        <v xml:space="preserve"> InterpVal</v>
      </c>
      <c r="G50" s="303" t="str">
        <f t="shared" ca="1" si="6"/>
        <v xml:space="preserve">  EScum</v>
      </c>
      <c r="H50" s="303" t="str">
        <f t="shared" ca="1" si="12"/>
        <v xml:space="preserve">   ESmo</v>
      </c>
      <c r="I50" s="304" t="str">
        <f t="shared" ca="1" si="7"/>
        <v xml:space="preserve">  SPI(t)mo</v>
      </c>
      <c r="J50" s="304" t="str">
        <f t="shared" ca="1" si="16"/>
        <v xml:space="preserve">  SPI(t)cum</v>
      </c>
      <c r="K50" s="305" t="str">
        <f t="shared" ca="1" si="9"/>
        <v>AT</v>
      </c>
      <c r="L50" s="304" t="str">
        <f t="shared" ca="1" si="10"/>
        <v xml:space="preserve">  SV(t)mo</v>
      </c>
      <c r="M50" s="306" t="str">
        <f t="shared" ca="1" si="11"/>
        <v xml:space="preserve"> SV(t)cum</v>
      </c>
      <c r="N50" s="184">
        <f t="shared" si="13"/>
        <v>47</v>
      </c>
    </row>
    <row r="51" spans="1:14" x14ac:dyDescent="0.2">
      <c r="A51" s="174" t="str">
        <f t="shared" ca="1" si="3"/>
        <v xml:space="preserve"> </v>
      </c>
      <c r="B51" s="174" t="str">
        <f t="shared" ca="1" si="4"/>
        <v xml:space="preserve"> </v>
      </c>
      <c r="C51" s="300" t="str">
        <f t="shared" ca="1" si="5"/>
        <v>Pc=&gt;Sc</v>
      </c>
      <c r="D51" s="301" t="str">
        <f t="shared" ca="1" si="14"/>
        <v xml:space="preserve">    NUM</v>
      </c>
      <c r="E51" s="301" t="str">
        <f t="shared" ca="1" si="15"/>
        <v xml:space="preserve">     DENOM</v>
      </c>
      <c r="F51" s="302" t="str">
        <f t="shared" ca="1" si="2"/>
        <v xml:space="preserve"> InterpVal</v>
      </c>
      <c r="G51" s="303" t="str">
        <f t="shared" ca="1" si="6"/>
        <v xml:space="preserve">  EScum</v>
      </c>
      <c r="H51" s="303" t="str">
        <f t="shared" ca="1" si="12"/>
        <v xml:space="preserve">   ESmo</v>
      </c>
      <c r="I51" s="304" t="str">
        <f t="shared" ca="1" si="7"/>
        <v xml:space="preserve">  SPI(t)mo</v>
      </c>
      <c r="J51" s="304" t="str">
        <f t="shared" ca="1" si="16"/>
        <v xml:space="preserve">  SPI(t)cum</v>
      </c>
      <c r="K51" s="305" t="str">
        <f t="shared" ca="1" si="9"/>
        <v>AT</v>
      </c>
      <c r="L51" s="304" t="str">
        <f t="shared" ca="1" si="10"/>
        <v xml:space="preserve">  SV(t)mo</v>
      </c>
      <c r="M51" s="306" t="str">
        <f t="shared" ca="1" si="11"/>
        <v xml:space="preserve"> SV(t)cum</v>
      </c>
      <c r="N51" s="184">
        <f t="shared" si="13"/>
        <v>48</v>
      </c>
    </row>
    <row r="52" spans="1:14" x14ac:dyDescent="0.2">
      <c r="A52" s="174" t="str">
        <f t="shared" ca="1" si="3"/>
        <v xml:space="preserve"> </v>
      </c>
      <c r="B52" s="174" t="str">
        <f t="shared" ca="1" si="4"/>
        <v xml:space="preserve"> </v>
      </c>
      <c r="C52" s="300" t="str">
        <f t="shared" ca="1" si="5"/>
        <v>Pc=&gt;Sc</v>
      </c>
      <c r="D52" s="301" t="str">
        <f t="shared" ca="1" si="14"/>
        <v xml:space="preserve">    NUM</v>
      </c>
      <c r="E52" s="301" t="str">
        <f t="shared" ca="1" si="15"/>
        <v xml:space="preserve">     DENOM</v>
      </c>
      <c r="F52" s="302" t="str">
        <f t="shared" ca="1" si="2"/>
        <v xml:space="preserve"> InterpVal</v>
      </c>
      <c r="G52" s="303" t="str">
        <f t="shared" ca="1" si="6"/>
        <v xml:space="preserve">  EScum</v>
      </c>
      <c r="H52" s="303" t="str">
        <f t="shared" ca="1" si="12"/>
        <v xml:space="preserve">   ESmo</v>
      </c>
      <c r="I52" s="304" t="str">
        <f t="shared" ca="1" si="7"/>
        <v xml:space="preserve">  SPI(t)mo</v>
      </c>
      <c r="J52" s="304" t="str">
        <f t="shared" ca="1" si="16"/>
        <v xml:space="preserve">  SPI(t)cum</v>
      </c>
      <c r="K52" s="305" t="str">
        <f t="shared" ca="1" si="9"/>
        <v>AT</v>
      </c>
      <c r="L52" s="304" t="str">
        <f t="shared" ca="1" si="10"/>
        <v xml:space="preserve">  SV(t)mo</v>
      </c>
      <c r="M52" s="306" t="str">
        <f t="shared" ca="1" si="11"/>
        <v xml:space="preserve"> SV(t)cum</v>
      </c>
      <c r="N52" s="184">
        <f t="shared" si="13"/>
        <v>49</v>
      </c>
    </row>
    <row r="53" spans="1:14" x14ac:dyDescent="0.2">
      <c r="A53" s="174" t="str">
        <f t="shared" ca="1" si="3"/>
        <v xml:space="preserve"> </v>
      </c>
      <c r="B53" s="174" t="str">
        <f t="shared" ca="1" si="4"/>
        <v xml:space="preserve"> </v>
      </c>
      <c r="C53" s="300" t="str">
        <f t="shared" ca="1" si="5"/>
        <v>Pc=&gt;Sc</v>
      </c>
      <c r="D53" s="301" t="str">
        <f t="shared" ca="1" si="14"/>
        <v xml:space="preserve">    NUM</v>
      </c>
      <c r="E53" s="301" t="str">
        <f t="shared" ca="1" si="15"/>
        <v xml:space="preserve">     DENOM</v>
      </c>
      <c r="F53" s="302" t="str">
        <f t="shared" ca="1" si="2"/>
        <v xml:space="preserve"> InterpVal</v>
      </c>
      <c r="G53" s="303" t="str">
        <f t="shared" ca="1" si="6"/>
        <v xml:space="preserve">  EScum</v>
      </c>
      <c r="H53" s="303" t="str">
        <f t="shared" ca="1" si="12"/>
        <v xml:space="preserve">   ESmo</v>
      </c>
      <c r="I53" s="304" t="str">
        <f t="shared" ca="1" si="7"/>
        <v xml:space="preserve">  SPI(t)mo</v>
      </c>
      <c r="J53" s="304" t="str">
        <f t="shared" ca="1" si="16"/>
        <v xml:space="preserve">  SPI(t)cum</v>
      </c>
      <c r="K53" s="305" t="str">
        <f t="shared" ca="1" si="9"/>
        <v>AT</v>
      </c>
      <c r="L53" s="304" t="str">
        <f t="shared" ca="1" si="10"/>
        <v xml:space="preserve">  SV(t)mo</v>
      </c>
      <c r="M53" s="306" t="str">
        <f t="shared" ca="1" si="11"/>
        <v xml:space="preserve"> SV(t)cum</v>
      </c>
      <c r="N53" s="184">
        <f t="shared" si="13"/>
        <v>50</v>
      </c>
    </row>
    <row r="54" spans="1:14" x14ac:dyDescent="0.2">
      <c r="A54" s="174" t="str">
        <f t="shared" ca="1" si="3"/>
        <v xml:space="preserve"> </v>
      </c>
      <c r="B54" s="174" t="str">
        <f t="shared" ca="1" si="4"/>
        <v xml:space="preserve"> </v>
      </c>
      <c r="C54" s="300" t="str">
        <f t="shared" ca="1" si="5"/>
        <v>Pc=&gt;Sc</v>
      </c>
      <c r="D54" s="301" t="str">
        <f t="shared" ca="1" si="14"/>
        <v xml:space="preserve">    NUM</v>
      </c>
      <c r="E54" s="301" t="str">
        <f t="shared" ca="1" si="15"/>
        <v xml:space="preserve">     DENOM</v>
      </c>
      <c r="F54" s="302" t="str">
        <f t="shared" ca="1" si="2"/>
        <v xml:space="preserve"> InterpVal</v>
      </c>
      <c r="G54" s="303" t="str">
        <f t="shared" ca="1" si="6"/>
        <v xml:space="preserve">  EScum</v>
      </c>
      <c r="H54" s="303" t="str">
        <f t="shared" ca="1" si="12"/>
        <v xml:space="preserve">   ESmo</v>
      </c>
      <c r="I54" s="304" t="str">
        <f t="shared" ca="1" si="7"/>
        <v xml:space="preserve">  SPI(t)mo</v>
      </c>
      <c r="J54" s="304" t="str">
        <f t="shared" ca="1" si="16"/>
        <v xml:space="preserve">  SPI(t)cum</v>
      </c>
      <c r="K54" s="305" t="str">
        <f t="shared" ca="1" si="9"/>
        <v>AT</v>
      </c>
      <c r="L54" s="304" t="str">
        <f t="shared" ca="1" si="10"/>
        <v xml:space="preserve">  SV(t)mo</v>
      </c>
      <c r="M54" s="306" t="str">
        <f t="shared" ca="1" si="11"/>
        <v xml:space="preserve"> SV(t)cum</v>
      </c>
      <c r="N54" s="184">
        <f t="shared" si="13"/>
        <v>51</v>
      </c>
    </row>
    <row r="55" spans="1:14" x14ac:dyDescent="0.2">
      <c r="A55" s="174" t="str">
        <f t="shared" ca="1" si="3"/>
        <v xml:space="preserve"> </v>
      </c>
      <c r="B55" s="174" t="str">
        <f t="shared" ca="1" si="4"/>
        <v xml:space="preserve"> </v>
      </c>
      <c r="C55" s="300" t="str">
        <f t="shared" ca="1" si="5"/>
        <v>Pc=&gt;Sc</v>
      </c>
      <c r="D55" s="301" t="str">
        <f t="shared" ca="1" si="14"/>
        <v xml:space="preserve">    NUM</v>
      </c>
      <c r="E55" s="301" t="str">
        <f t="shared" ca="1" si="15"/>
        <v xml:space="preserve">     DENOM</v>
      </c>
      <c r="F55" s="302" t="str">
        <f t="shared" ca="1" si="2"/>
        <v xml:space="preserve"> InterpVal</v>
      </c>
      <c r="G55" s="303" t="str">
        <f t="shared" ca="1" si="6"/>
        <v xml:space="preserve">  EScum</v>
      </c>
      <c r="H55" s="303" t="str">
        <f t="shared" ca="1" si="12"/>
        <v xml:space="preserve">   ESmo</v>
      </c>
      <c r="I55" s="304" t="str">
        <f t="shared" ca="1" si="7"/>
        <v xml:space="preserve">  SPI(t)mo</v>
      </c>
      <c r="J55" s="304" t="str">
        <f t="shared" ca="1" si="16"/>
        <v xml:space="preserve">  SPI(t)cum</v>
      </c>
      <c r="K55" s="305" t="str">
        <f t="shared" ca="1" si="9"/>
        <v>AT</v>
      </c>
      <c r="L55" s="304" t="str">
        <f t="shared" ca="1" si="10"/>
        <v xml:space="preserve">  SV(t)mo</v>
      </c>
      <c r="M55" s="306" t="str">
        <f t="shared" ca="1" si="11"/>
        <v xml:space="preserve"> SV(t)cum</v>
      </c>
      <c r="N55" s="184">
        <f t="shared" si="13"/>
        <v>52</v>
      </c>
    </row>
    <row r="56" spans="1:14" x14ac:dyDescent="0.2">
      <c r="A56" s="174" t="str">
        <f t="shared" ca="1" si="3"/>
        <v xml:space="preserve"> </v>
      </c>
      <c r="B56" s="174" t="str">
        <f t="shared" ca="1" si="4"/>
        <v xml:space="preserve"> </v>
      </c>
      <c r="C56" s="300" t="str">
        <f t="shared" ca="1" si="5"/>
        <v>Pc=&gt;Sc</v>
      </c>
      <c r="D56" s="301" t="str">
        <f t="shared" ca="1" si="14"/>
        <v xml:space="preserve">    NUM</v>
      </c>
      <c r="E56" s="301" t="str">
        <f t="shared" ca="1" si="15"/>
        <v xml:space="preserve">     DENOM</v>
      </c>
      <c r="F56" s="302" t="str">
        <f t="shared" ca="1" si="2"/>
        <v xml:space="preserve"> InterpVal</v>
      </c>
      <c r="G56" s="303" t="str">
        <f t="shared" ca="1" si="6"/>
        <v xml:space="preserve">  EScum</v>
      </c>
      <c r="H56" s="303" t="str">
        <f t="shared" ca="1" si="12"/>
        <v xml:space="preserve">   ESmo</v>
      </c>
      <c r="I56" s="304" t="str">
        <f t="shared" ca="1" si="7"/>
        <v xml:space="preserve">  SPI(t)mo</v>
      </c>
      <c r="J56" s="304" t="str">
        <f t="shared" ca="1" si="16"/>
        <v xml:space="preserve">  SPI(t)cum</v>
      </c>
      <c r="K56" s="305" t="str">
        <f t="shared" ca="1" si="9"/>
        <v>AT</v>
      </c>
      <c r="L56" s="304" t="str">
        <f t="shared" ca="1" si="10"/>
        <v xml:space="preserve">  SV(t)mo</v>
      </c>
      <c r="M56" s="306" t="str">
        <f t="shared" ca="1" si="11"/>
        <v xml:space="preserve"> SV(t)cum</v>
      </c>
      <c r="N56" s="184">
        <f t="shared" si="13"/>
        <v>53</v>
      </c>
    </row>
    <row r="57" spans="1:14" x14ac:dyDescent="0.2">
      <c r="A57" s="174" t="str">
        <f t="shared" ca="1" si="3"/>
        <v xml:space="preserve"> </v>
      </c>
      <c r="B57" s="174" t="str">
        <f t="shared" ca="1" si="4"/>
        <v xml:space="preserve"> </v>
      </c>
      <c r="C57" s="300" t="str">
        <f t="shared" ca="1" si="5"/>
        <v>Pc=&gt;Sc</v>
      </c>
      <c r="D57" s="301" t="str">
        <f t="shared" ca="1" si="14"/>
        <v xml:space="preserve">    NUM</v>
      </c>
      <c r="E57" s="301" t="str">
        <f t="shared" ca="1" si="15"/>
        <v xml:space="preserve">     DENOM</v>
      </c>
      <c r="F57" s="302" t="str">
        <f t="shared" ca="1" si="2"/>
        <v xml:space="preserve"> InterpVal</v>
      </c>
      <c r="G57" s="303" t="str">
        <f t="shared" ca="1" si="6"/>
        <v xml:space="preserve">  EScum</v>
      </c>
      <c r="H57" s="303" t="str">
        <f t="shared" ca="1" si="12"/>
        <v xml:space="preserve">   ESmo</v>
      </c>
      <c r="I57" s="304" t="str">
        <f t="shared" ca="1" si="7"/>
        <v xml:space="preserve">  SPI(t)mo</v>
      </c>
      <c r="J57" s="304" t="str">
        <f t="shared" ca="1" si="16"/>
        <v xml:space="preserve">  SPI(t)cum</v>
      </c>
      <c r="K57" s="305" t="str">
        <f t="shared" ca="1" si="9"/>
        <v>AT</v>
      </c>
      <c r="L57" s="304" t="str">
        <f t="shared" ca="1" si="10"/>
        <v xml:space="preserve">  SV(t)mo</v>
      </c>
      <c r="M57" s="306" t="str">
        <f t="shared" ca="1" si="11"/>
        <v xml:space="preserve"> SV(t)cum</v>
      </c>
      <c r="N57" s="184">
        <f t="shared" si="13"/>
        <v>54</v>
      </c>
    </row>
    <row r="58" spans="1:14" x14ac:dyDescent="0.2">
      <c r="A58" s="174" t="str">
        <f t="shared" ca="1" si="3"/>
        <v xml:space="preserve"> </v>
      </c>
      <c r="B58" s="174" t="str">
        <f t="shared" ca="1" si="4"/>
        <v xml:space="preserve"> </v>
      </c>
      <c r="C58" s="300" t="str">
        <f t="shared" ca="1" si="5"/>
        <v>Pc=&gt;Sc</v>
      </c>
      <c r="D58" s="301" t="str">
        <f t="shared" ca="1" si="14"/>
        <v xml:space="preserve">    NUM</v>
      </c>
      <c r="E58" s="301" t="str">
        <f t="shared" ca="1" si="15"/>
        <v xml:space="preserve">     DENOM</v>
      </c>
      <c r="F58" s="302" t="str">
        <f t="shared" ca="1" si="2"/>
        <v xml:space="preserve"> InterpVal</v>
      </c>
      <c r="G58" s="303" t="str">
        <f t="shared" ca="1" si="6"/>
        <v xml:space="preserve">  EScum</v>
      </c>
      <c r="H58" s="303" t="str">
        <f t="shared" ca="1" si="12"/>
        <v xml:space="preserve">   ESmo</v>
      </c>
      <c r="I58" s="304" t="str">
        <f t="shared" ca="1" si="7"/>
        <v xml:space="preserve">  SPI(t)mo</v>
      </c>
      <c r="J58" s="304" t="str">
        <f t="shared" ca="1" si="16"/>
        <v xml:space="preserve">  SPI(t)cum</v>
      </c>
      <c r="K58" s="305" t="str">
        <f t="shared" ca="1" si="9"/>
        <v>AT</v>
      </c>
      <c r="L58" s="304" t="str">
        <f t="shared" ca="1" si="10"/>
        <v xml:space="preserve">  SV(t)mo</v>
      </c>
      <c r="M58" s="306" t="str">
        <f t="shared" ca="1" si="11"/>
        <v xml:space="preserve"> SV(t)cum</v>
      </c>
      <c r="N58" s="184">
        <f t="shared" si="13"/>
        <v>55</v>
      </c>
    </row>
    <row r="59" spans="1:14" x14ac:dyDescent="0.2">
      <c r="A59" s="174" t="str">
        <f t="shared" ca="1" si="3"/>
        <v xml:space="preserve"> </v>
      </c>
      <c r="B59" s="174" t="str">
        <f t="shared" ca="1" si="4"/>
        <v xml:space="preserve"> </v>
      </c>
      <c r="C59" s="300" t="str">
        <f t="shared" ca="1" si="5"/>
        <v>Pc=&gt;Sc</v>
      </c>
      <c r="D59" s="301" t="str">
        <f t="shared" ca="1" si="14"/>
        <v xml:space="preserve">    NUM</v>
      </c>
      <c r="E59" s="301" t="str">
        <f t="shared" ca="1" si="15"/>
        <v xml:space="preserve">     DENOM</v>
      </c>
      <c r="F59" s="302" t="str">
        <f t="shared" ca="1" si="2"/>
        <v xml:space="preserve"> InterpVal</v>
      </c>
      <c r="G59" s="303" t="str">
        <f t="shared" ca="1" si="6"/>
        <v xml:space="preserve">  EScum</v>
      </c>
      <c r="H59" s="303" t="str">
        <f t="shared" ca="1" si="12"/>
        <v xml:space="preserve">   ESmo</v>
      </c>
      <c r="I59" s="304" t="str">
        <f t="shared" ca="1" si="7"/>
        <v xml:space="preserve">  SPI(t)mo</v>
      </c>
      <c r="J59" s="304" t="str">
        <f t="shared" ca="1" si="16"/>
        <v xml:space="preserve">  SPI(t)cum</v>
      </c>
      <c r="K59" s="305" t="str">
        <f t="shared" ca="1" si="9"/>
        <v>AT</v>
      </c>
      <c r="L59" s="304" t="str">
        <f t="shared" ca="1" si="10"/>
        <v xml:space="preserve">  SV(t)mo</v>
      </c>
      <c r="M59" s="306" t="str">
        <f t="shared" ca="1" si="11"/>
        <v xml:space="preserve"> SV(t)cum</v>
      </c>
      <c r="N59" s="184">
        <f t="shared" si="13"/>
        <v>56</v>
      </c>
    </row>
    <row r="60" spans="1:14" x14ac:dyDescent="0.2">
      <c r="A60" s="174" t="str">
        <f t="shared" ca="1" si="3"/>
        <v xml:space="preserve"> </v>
      </c>
      <c r="B60" s="174" t="str">
        <f t="shared" ca="1" si="4"/>
        <v xml:space="preserve"> </v>
      </c>
      <c r="C60" s="300" t="str">
        <f t="shared" ca="1" si="5"/>
        <v>Pc=&gt;Sc</v>
      </c>
      <c r="D60" s="301" t="str">
        <f t="shared" ca="1" si="14"/>
        <v xml:space="preserve">    NUM</v>
      </c>
      <c r="E60" s="301" t="str">
        <f t="shared" ca="1" si="15"/>
        <v xml:space="preserve">     DENOM</v>
      </c>
      <c r="F60" s="302" t="str">
        <f t="shared" ca="1" si="2"/>
        <v xml:space="preserve"> InterpVal</v>
      </c>
      <c r="G60" s="303" t="str">
        <f t="shared" ca="1" si="6"/>
        <v xml:space="preserve">  EScum</v>
      </c>
      <c r="H60" s="303" t="str">
        <f t="shared" ca="1" si="12"/>
        <v xml:space="preserve">   ESmo</v>
      </c>
      <c r="I60" s="304" t="str">
        <f t="shared" ca="1" si="7"/>
        <v xml:space="preserve">  SPI(t)mo</v>
      </c>
      <c r="J60" s="304" t="str">
        <f t="shared" ca="1" si="16"/>
        <v xml:space="preserve">  SPI(t)cum</v>
      </c>
      <c r="K60" s="305" t="str">
        <f t="shared" ca="1" si="9"/>
        <v>AT</v>
      </c>
      <c r="L60" s="304" t="str">
        <f t="shared" ca="1" si="10"/>
        <v xml:space="preserve">  SV(t)mo</v>
      </c>
      <c r="M60" s="306" t="str">
        <f t="shared" ca="1" si="11"/>
        <v xml:space="preserve"> SV(t)cum</v>
      </c>
      <c r="N60" s="184">
        <f t="shared" si="13"/>
        <v>57</v>
      </c>
    </row>
    <row r="61" spans="1:14" x14ac:dyDescent="0.2">
      <c r="A61" s="174" t="str">
        <f t="shared" ca="1" si="3"/>
        <v xml:space="preserve"> </v>
      </c>
      <c r="B61" s="174" t="str">
        <f t="shared" ca="1" si="4"/>
        <v xml:space="preserve"> </v>
      </c>
      <c r="C61" s="300" t="str">
        <f t="shared" ca="1" si="5"/>
        <v>Pc=&gt;Sc</v>
      </c>
      <c r="D61" s="301" t="str">
        <f t="shared" ca="1" si="14"/>
        <v xml:space="preserve">    NUM</v>
      </c>
      <c r="E61" s="301" t="str">
        <f t="shared" ca="1" si="15"/>
        <v xml:space="preserve">     DENOM</v>
      </c>
      <c r="F61" s="302" t="str">
        <f t="shared" ca="1" si="2"/>
        <v xml:space="preserve"> InterpVal</v>
      </c>
      <c r="G61" s="303" t="str">
        <f t="shared" ca="1" si="6"/>
        <v xml:space="preserve">  EScum</v>
      </c>
      <c r="H61" s="303" t="str">
        <f t="shared" ca="1" si="12"/>
        <v xml:space="preserve">   ESmo</v>
      </c>
      <c r="I61" s="304" t="str">
        <f t="shared" ca="1" si="7"/>
        <v xml:space="preserve">  SPI(t)mo</v>
      </c>
      <c r="J61" s="304" t="str">
        <f t="shared" ca="1" si="16"/>
        <v xml:space="preserve">  SPI(t)cum</v>
      </c>
      <c r="K61" s="305" t="str">
        <f t="shared" ca="1" si="9"/>
        <v>AT</v>
      </c>
      <c r="L61" s="304" t="str">
        <f t="shared" ca="1" si="10"/>
        <v xml:space="preserve">  SV(t)mo</v>
      </c>
      <c r="M61" s="306" t="str">
        <f t="shared" ca="1" si="11"/>
        <v xml:space="preserve"> SV(t)cum</v>
      </c>
      <c r="N61" s="184">
        <f t="shared" si="13"/>
        <v>58</v>
      </c>
    </row>
    <row r="62" spans="1:14" x14ac:dyDescent="0.2">
      <c r="A62" s="174" t="str">
        <f t="shared" ca="1" si="3"/>
        <v xml:space="preserve"> </v>
      </c>
      <c r="B62" s="174" t="str">
        <f t="shared" ca="1" si="4"/>
        <v xml:space="preserve"> </v>
      </c>
      <c r="C62" s="300" t="str">
        <f t="shared" ca="1" si="5"/>
        <v>Pc=&gt;Sc</v>
      </c>
      <c r="D62" s="301" t="str">
        <f t="shared" ca="1" si="14"/>
        <v xml:space="preserve">    NUM</v>
      </c>
      <c r="E62" s="301" t="str">
        <f t="shared" ca="1" si="15"/>
        <v xml:space="preserve">     DENOM</v>
      </c>
      <c r="F62" s="302" t="str">
        <f t="shared" ca="1" si="2"/>
        <v xml:space="preserve"> InterpVal</v>
      </c>
      <c r="G62" s="303" t="str">
        <f t="shared" ca="1" si="6"/>
        <v xml:space="preserve">  EScum</v>
      </c>
      <c r="H62" s="303" t="str">
        <f t="shared" ca="1" si="12"/>
        <v xml:space="preserve">   ESmo</v>
      </c>
      <c r="I62" s="304" t="str">
        <f t="shared" ca="1" si="7"/>
        <v xml:space="preserve">  SPI(t)mo</v>
      </c>
      <c r="J62" s="304" t="str">
        <f t="shared" ca="1" si="16"/>
        <v xml:space="preserve">  SPI(t)cum</v>
      </c>
      <c r="K62" s="305" t="str">
        <f t="shared" ca="1" si="9"/>
        <v>AT</v>
      </c>
      <c r="L62" s="304" t="str">
        <f t="shared" ca="1" si="10"/>
        <v xml:space="preserve">  SV(t)mo</v>
      </c>
      <c r="M62" s="306" t="str">
        <f t="shared" ca="1" si="11"/>
        <v xml:space="preserve"> SV(t)cum</v>
      </c>
      <c r="N62" s="184">
        <f t="shared" si="13"/>
        <v>59</v>
      </c>
    </row>
    <row r="63" spans="1:14" x14ac:dyDescent="0.2">
      <c r="A63" s="174" t="str">
        <f t="shared" ca="1" si="3"/>
        <v xml:space="preserve"> </v>
      </c>
      <c r="B63" s="174" t="str">
        <f t="shared" ca="1" si="4"/>
        <v xml:space="preserve"> </v>
      </c>
      <c r="C63" s="300" t="str">
        <f t="shared" ref="C63:C126" ca="1" si="17">IF(ISNUMBER(A63),COUNTIF($B$3:$B$62,CONCATENATE("&lt;=",A63)),"Pc=&gt;Sc")</f>
        <v>Pc=&gt;Sc</v>
      </c>
      <c r="D63" s="301" t="str">
        <f t="shared" ref="D63:D126" ca="1" si="18">IF(AND(ISNUMBER(A63),ISNUMBER(OFFSET($B$3, C63 - 1,0))), A63-OFFSET($B$3,C63-1,0),"    NUM")</f>
        <v xml:space="preserve">    NUM</v>
      </c>
      <c r="E63" s="301" t="str">
        <f t="shared" ref="E63:E126" ca="1" si="19">IF(AND(ISNUMBER(A63),ISNUMBER(OFFSET($B$3, C63,0))),OFFSET($B$3,C63,0)-OFFSET($B$3,C63-1,0),IF(ISNUMBER(A63), 0 - OFFSET($B$3, C63 - 1, ),"     DENOM"))</f>
        <v xml:space="preserve">     DENOM</v>
      </c>
      <c r="F63" s="302" t="str">
        <f t="shared" ref="F63:F126" ca="1" si="20">IF(ISNUMBER(A63),IF(E63 = 0,0,D63/E63)," InterpVal")</f>
        <v xml:space="preserve"> InterpVal</v>
      </c>
      <c r="G63" s="303" t="str">
        <f t="shared" ref="G63:G126" ca="1" si="21">IF(ISNUMBER(A63),C63+F63+$S$7,"  EScum")</f>
        <v xml:space="preserve">  EScum</v>
      </c>
      <c r="H63" s="303" t="str">
        <f t="shared" ref="H63:H126" ca="1" si="22">IF(ISNUMBER(A63),G63 - G62,"   ESmo")</f>
        <v xml:space="preserve">   ESmo</v>
      </c>
      <c r="I63" s="304" t="str">
        <f t="shared" ref="I63:I126" ca="1" si="23">IF(ISNUMBER(A63),H63/1,"  SPI(t)mo")</f>
        <v xml:space="preserve">  SPI(t)mo</v>
      </c>
      <c r="J63" s="304" t="str">
        <f t="shared" ref="J63:J126" ca="1" si="24">IF(ISNUMBER(A63),G63/K63,"  SPI(t)cum")</f>
        <v xml:space="preserve">  SPI(t)cum</v>
      </c>
      <c r="K63" s="305" t="str">
        <f t="shared" ref="K63:K126" ca="1" si="25">IF(ISNUMBER(A63),K62 + 1,  "AT")</f>
        <v>AT</v>
      </c>
      <c r="L63" s="304" t="str">
        <f t="shared" ref="L63:L126" ca="1" si="26">IF(ISNUMBER(A63),H63 - 1,"  SV(t)mo")</f>
        <v xml:space="preserve">  SV(t)mo</v>
      </c>
      <c r="M63" s="306" t="str">
        <f t="shared" ref="M63:M126" ca="1" si="27">IF(ISNUMBER(A63),G63 - K63," SV(t)cum")</f>
        <v xml:space="preserve"> SV(t)cum</v>
      </c>
      <c r="N63" s="184">
        <f t="shared" si="13"/>
        <v>60</v>
      </c>
    </row>
    <row r="64" spans="1:14" x14ac:dyDescent="0.2">
      <c r="A64" s="174" t="str">
        <f t="shared" ca="1" si="3"/>
        <v xml:space="preserve"> </v>
      </c>
      <c r="B64" s="174" t="str">
        <f t="shared" ca="1" si="4"/>
        <v xml:space="preserve"> </v>
      </c>
      <c r="C64" s="300" t="str">
        <f t="shared" ca="1" si="17"/>
        <v>Pc=&gt;Sc</v>
      </c>
      <c r="D64" s="301" t="str">
        <f t="shared" ca="1" si="18"/>
        <v xml:space="preserve">    NUM</v>
      </c>
      <c r="E64" s="301" t="str">
        <f t="shared" ca="1" si="19"/>
        <v xml:space="preserve">     DENOM</v>
      </c>
      <c r="F64" s="302" t="str">
        <f t="shared" ca="1" si="20"/>
        <v xml:space="preserve"> InterpVal</v>
      </c>
      <c r="G64" s="303" t="str">
        <f t="shared" ca="1" si="21"/>
        <v xml:space="preserve">  EScum</v>
      </c>
      <c r="H64" s="303" t="str">
        <f t="shared" ca="1" si="22"/>
        <v xml:space="preserve">   ESmo</v>
      </c>
      <c r="I64" s="304" t="str">
        <f t="shared" ca="1" si="23"/>
        <v xml:space="preserve">  SPI(t)mo</v>
      </c>
      <c r="J64" s="304" t="str">
        <f t="shared" ca="1" si="24"/>
        <v xml:space="preserve">  SPI(t)cum</v>
      </c>
      <c r="K64" s="305" t="str">
        <f t="shared" ca="1" si="25"/>
        <v>AT</v>
      </c>
      <c r="L64" s="304" t="str">
        <f t="shared" ca="1" si="26"/>
        <v xml:space="preserve">  SV(t)mo</v>
      </c>
      <c r="M64" s="306" t="str">
        <f t="shared" ca="1" si="27"/>
        <v xml:space="preserve"> SV(t)cum</v>
      </c>
      <c r="N64" s="184">
        <f t="shared" si="13"/>
        <v>61</v>
      </c>
    </row>
    <row r="65" spans="1:14" x14ac:dyDescent="0.2">
      <c r="A65" s="174" t="str">
        <f t="shared" ca="1" si="3"/>
        <v xml:space="preserve"> </v>
      </c>
      <c r="B65" s="174" t="str">
        <f t="shared" ca="1" si="4"/>
        <v xml:space="preserve"> </v>
      </c>
      <c r="C65" s="300" t="str">
        <f t="shared" ca="1" si="17"/>
        <v>Pc=&gt;Sc</v>
      </c>
      <c r="D65" s="301" t="str">
        <f t="shared" ca="1" si="18"/>
        <v xml:space="preserve">    NUM</v>
      </c>
      <c r="E65" s="301" t="str">
        <f t="shared" ca="1" si="19"/>
        <v xml:space="preserve">     DENOM</v>
      </c>
      <c r="F65" s="302" t="str">
        <f t="shared" ca="1" si="20"/>
        <v xml:space="preserve"> InterpVal</v>
      </c>
      <c r="G65" s="303" t="str">
        <f t="shared" ca="1" si="21"/>
        <v xml:space="preserve">  EScum</v>
      </c>
      <c r="H65" s="303" t="str">
        <f t="shared" ca="1" si="22"/>
        <v xml:space="preserve">   ESmo</v>
      </c>
      <c r="I65" s="304" t="str">
        <f t="shared" ca="1" si="23"/>
        <v xml:space="preserve">  SPI(t)mo</v>
      </c>
      <c r="J65" s="304" t="str">
        <f t="shared" ca="1" si="24"/>
        <v xml:space="preserve">  SPI(t)cum</v>
      </c>
      <c r="K65" s="305" t="str">
        <f t="shared" ca="1" si="25"/>
        <v>AT</v>
      </c>
      <c r="L65" s="304" t="str">
        <f t="shared" ca="1" si="26"/>
        <v xml:space="preserve">  SV(t)mo</v>
      </c>
      <c r="M65" s="306" t="str">
        <f t="shared" ca="1" si="27"/>
        <v xml:space="preserve"> SV(t)cum</v>
      </c>
      <c r="N65" s="184">
        <f t="shared" si="13"/>
        <v>62</v>
      </c>
    </row>
    <row r="66" spans="1:14" x14ac:dyDescent="0.2">
      <c r="A66" s="174" t="str">
        <f t="shared" ca="1" si="3"/>
        <v xml:space="preserve"> </v>
      </c>
      <c r="B66" s="174" t="str">
        <f t="shared" ca="1" si="4"/>
        <v xml:space="preserve"> </v>
      </c>
      <c r="C66" s="300" t="str">
        <f t="shared" ca="1" si="17"/>
        <v>Pc=&gt;Sc</v>
      </c>
      <c r="D66" s="301" t="str">
        <f t="shared" ca="1" si="18"/>
        <v xml:space="preserve">    NUM</v>
      </c>
      <c r="E66" s="301" t="str">
        <f t="shared" ca="1" si="19"/>
        <v xml:space="preserve">     DENOM</v>
      </c>
      <c r="F66" s="302" t="str">
        <f t="shared" ca="1" si="20"/>
        <v xml:space="preserve"> InterpVal</v>
      </c>
      <c r="G66" s="303" t="str">
        <f t="shared" ca="1" si="21"/>
        <v xml:space="preserve">  EScum</v>
      </c>
      <c r="H66" s="303" t="str">
        <f t="shared" ca="1" si="22"/>
        <v xml:space="preserve">   ESmo</v>
      </c>
      <c r="I66" s="304" t="str">
        <f t="shared" ca="1" si="23"/>
        <v xml:space="preserve">  SPI(t)mo</v>
      </c>
      <c r="J66" s="304" t="str">
        <f t="shared" ca="1" si="24"/>
        <v xml:space="preserve">  SPI(t)cum</v>
      </c>
      <c r="K66" s="305" t="str">
        <f t="shared" ca="1" si="25"/>
        <v>AT</v>
      </c>
      <c r="L66" s="304" t="str">
        <f t="shared" ca="1" si="26"/>
        <v xml:space="preserve">  SV(t)mo</v>
      </c>
      <c r="M66" s="306" t="str">
        <f t="shared" ca="1" si="27"/>
        <v xml:space="preserve"> SV(t)cum</v>
      </c>
      <c r="N66" s="184">
        <f t="shared" si="13"/>
        <v>63</v>
      </c>
    </row>
    <row r="67" spans="1:14" x14ac:dyDescent="0.2">
      <c r="A67" s="174" t="str">
        <f t="shared" ca="1" si="3"/>
        <v xml:space="preserve"> </v>
      </c>
      <c r="B67" s="174" t="str">
        <f t="shared" ca="1" si="4"/>
        <v xml:space="preserve"> </v>
      </c>
      <c r="C67" s="300" t="str">
        <f t="shared" ca="1" si="17"/>
        <v>Pc=&gt;Sc</v>
      </c>
      <c r="D67" s="301" t="str">
        <f t="shared" ca="1" si="18"/>
        <v xml:space="preserve">    NUM</v>
      </c>
      <c r="E67" s="301" t="str">
        <f t="shared" ca="1" si="19"/>
        <v xml:space="preserve">     DENOM</v>
      </c>
      <c r="F67" s="302" t="str">
        <f t="shared" ca="1" si="20"/>
        <v xml:space="preserve"> InterpVal</v>
      </c>
      <c r="G67" s="303" t="str">
        <f t="shared" ca="1" si="21"/>
        <v xml:space="preserve">  EScum</v>
      </c>
      <c r="H67" s="303" t="str">
        <f t="shared" ca="1" si="22"/>
        <v xml:space="preserve">   ESmo</v>
      </c>
      <c r="I67" s="304" t="str">
        <f t="shared" ca="1" si="23"/>
        <v xml:space="preserve">  SPI(t)mo</v>
      </c>
      <c r="J67" s="304" t="str">
        <f t="shared" ca="1" si="24"/>
        <v xml:space="preserve">  SPI(t)cum</v>
      </c>
      <c r="K67" s="305" t="str">
        <f t="shared" ca="1" si="25"/>
        <v>AT</v>
      </c>
      <c r="L67" s="304" t="str">
        <f t="shared" ca="1" si="26"/>
        <v xml:space="preserve">  SV(t)mo</v>
      </c>
      <c r="M67" s="306" t="str">
        <f t="shared" ca="1" si="27"/>
        <v xml:space="preserve"> SV(t)cum</v>
      </c>
      <c r="N67" s="184">
        <f t="shared" si="13"/>
        <v>64</v>
      </c>
    </row>
    <row r="68" spans="1:14" x14ac:dyDescent="0.2">
      <c r="A68" s="174" t="str">
        <f t="shared" ref="A68:A131" ca="1" si="28" xml:space="preserve"> IF($N68 + $T$7 &gt; $X$7, " ", OFFSET($O$2,0,$N68 + $T$7))</f>
        <v xml:space="preserve"> </v>
      </c>
      <c r="B68" s="174" t="str">
        <f t="shared" ref="B68:B131" ca="1" si="29" xml:space="preserve"> IF($N68 + $S$7 &gt; $W$7, " ", OFFSET($O$1,0,$N68 + $S$7))</f>
        <v xml:space="preserve"> </v>
      </c>
      <c r="C68" s="300" t="str">
        <f t="shared" ca="1" si="17"/>
        <v>Pc=&gt;Sc</v>
      </c>
      <c r="D68" s="301" t="str">
        <f t="shared" ca="1" si="18"/>
        <v xml:space="preserve">    NUM</v>
      </c>
      <c r="E68" s="301" t="str">
        <f t="shared" ca="1" si="19"/>
        <v xml:space="preserve">     DENOM</v>
      </c>
      <c r="F68" s="302" t="str">
        <f t="shared" ca="1" si="20"/>
        <v xml:space="preserve"> InterpVal</v>
      </c>
      <c r="G68" s="303" t="str">
        <f t="shared" ca="1" si="21"/>
        <v xml:space="preserve">  EScum</v>
      </c>
      <c r="H68" s="303" t="str">
        <f t="shared" ca="1" si="22"/>
        <v xml:space="preserve">   ESmo</v>
      </c>
      <c r="I68" s="304" t="str">
        <f t="shared" ca="1" si="23"/>
        <v xml:space="preserve">  SPI(t)mo</v>
      </c>
      <c r="J68" s="304" t="str">
        <f t="shared" ca="1" si="24"/>
        <v xml:space="preserve">  SPI(t)cum</v>
      </c>
      <c r="K68" s="305" t="str">
        <f t="shared" ca="1" si="25"/>
        <v>AT</v>
      </c>
      <c r="L68" s="304" t="str">
        <f t="shared" ca="1" si="26"/>
        <v xml:space="preserve">  SV(t)mo</v>
      </c>
      <c r="M68" s="306" t="str">
        <f t="shared" ca="1" si="27"/>
        <v xml:space="preserve"> SV(t)cum</v>
      </c>
      <c r="N68" s="184">
        <f t="shared" si="13"/>
        <v>65</v>
      </c>
    </row>
    <row r="69" spans="1:14" x14ac:dyDescent="0.2">
      <c r="A69" s="174" t="str">
        <f t="shared" ca="1" si="28"/>
        <v xml:space="preserve"> </v>
      </c>
      <c r="B69" s="174" t="str">
        <f t="shared" ca="1" si="29"/>
        <v xml:space="preserve"> </v>
      </c>
      <c r="C69" s="300" t="str">
        <f t="shared" ca="1" si="17"/>
        <v>Pc=&gt;Sc</v>
      </c>
      <c r="D69" s="301" t="str">
        <f t="shared" ca="1" si="18"/>
        <v xml:space="preserve">    NUM</v>
      </c>
      <c r="E69" s="301" t="str">
        <f t="shared" ca="1" si="19"/>
        <v xml:space="preserve">     DENOM</v>
      </c>
      <c r="F69" s="302" t="str">
        <f t="shared" ca="1" si="20"/>
        <v xml:space="preserve"> InterpVal</v>
      </c>
      <c r="G69" s="303" t="str">
        <f t="shared" ca="1" si="21"/>
        <v xml:space="preserve">  EScum</v>
      </c>
      <c r="H69" s="303" t="str">
        <f t="shared" ca="1" si="22"/>
        <v xml:space="preserve">   ESmo</v>
      </c>
      <c r="I69" s="304" t="str">
        <f t="shared" ca="1" si="23"/>
        <v xml:space="preserve">  SPI(t)mo</v>
      </c>
      <c r="J69" s="304" t="str">
        <f t="shared" ca="1" si="24"/>
        <v xml:space="preserve">  SPI(t)cum</v>
      </c>
      <c r="K69" s="305" t="str">
        <f t="shared" ca="1" si="25"/>
        <v>AT</v>
      </c>
      <c r="L69" s="304" t="str">
        <f t="shared" ca="1" si="26"/>
        <v xml:space="preserve">  SV(t)mo</v>
      </c>
      <c r="M69" s="306" t="str">
        <f t="shared" ca="1" si="27"/>
        <v xml:space="preserve"> SV(t)cum</v>
      </c>
      <c r="N69" s="184">
        <f t="shared" ref="N69:N132" si="30" xml:space="preserve"> N68 + 1</f>
        <v>66</v>
      </c>
    </row>
    <row r="70" spans="1:14" x14ac:dyDescent="0.2">
      <c r="A70" s="174" t="str">
        <f t="shared" ca="1" si="28"/>
        <v xml:space="preserve"> </v>
      </c>
      <c r="B70" s="174" t="str">
        <f t="shared" ca="1" si="29"/>
        <v xml:space="preserve"> </v>
      </c>
      <c r="C70" s="300" t="str">
        <f t="shared" ca="1" si="17"/>
        <v>Pc=&gt;Sc</v>
      </c>
      <c r="D70" s="301" t="str">
        <f t="shared" ca="1" si="18"/>
        <v xml:space="preserve">    NUM</v>
      </c>
      <c r="E70" s="301" t="str">
        <f t="shared" ca="1" si="19"/>
        <v xml:space="preserve">     DENOM</v>
      </c>
      <c r="F70" s="302" t="str">
        <f t="shared" ca="1" si="20"/>
        <v xml:space="preserve"> InterpVal</v>
      </c>
      <c r="G70" s="303" t="str">
        <f t="shared" ca="1" si="21"/>
        <v xml:space="preserve">  EScum</v>
      </c>
      <c r="H70" s="303" t="str">
        <f t="shared" ca="1" si="22"/>
        <v xml:space="preserve">   ESmo</v>
      </c>
      <c r="I70" s="304" t="str">
        <f t="shared" ca="1" si="23"/>
        <v xml:space="preserve">  SPI(t)mo</v>
      </c>
      <c r="J70" s="304" t="str">
        <f t="shared" ca="1" si="24"/>
        <v xml:space="preserve">  SPI(t)cum</v>
      </c>
      <c r="K70" s="305" t="str">
        <f t="shared" ca="1" si="25"/>
        <v>AT</v>
      </c>
      <c r="L70" s="304" t="str">
        <f t="shared" ca="1" si="26"/>
        <v xml:space="preserve">  SV(t)mo</v>
      </c>
      <c r="M70" s="306" t="str">
        <f t="shared" ca="1" si="27"/>
        <v xml:space="preserve"> SV(t)cum</v>
      </c>
      <c r="N70" s="184">
        <f t="shared" si="30"/>
        <v>67</v>
      </c>
    </row>
    <row r="71" spans="1:14" x14ac:dyDescent="0.2">
      <c r="A71" s="174" t="str">
        <f t="shared" ca="1" si="28"/>
        <v xml:space="preserve"> </v>
      </c>
      <c r="B71" s="174" t="str">
        <f t="shared" ca="1" si="29"/>
        <v xml:space="preserve"> </v>
      </c>
      <c r="C71" s="300" t="str">
        <f t="shared" ca="1" si="17"/>
        <v>Pc=&gt;Sc</v>
      </c>
      <c r="D71" s="301" t="str">
        <f t="shared" ca="1" si="18"/>
        <v xml:space="preserve">    NUM</v>
      </c>
      <c r="E71" s="301" t="str">
        <f t="shared" ca="1" si="19"/>
        <v xml:space="preserve">     DENOM</v>
      </c>
      <c r="F71" s="302" t="str">
        <f t="shared" ca="1" si="20"/>
        <v xml:space="preserve"> InterpVal</v>
      </c>
      <c r="G71" s="303" t="str">
        <f t="shared" ca="1" si="21"/>
        <v xml:space="preserve">  EScum</v>
      </c>
      <c r="H71" s="303" t="str">
        <f t="shared" ca="1" si="22"/>
        <v xml:space="preserve">   ESmo</v>
      </c>
      <c r="I71" s="304" t="str">
        <f t="shared" ca="1" si="23"/>
        <v xml:space="preserve">  SPI(t)mo</v>
      </c>
      <c r="J71" s="304" t="str">
        <f t="shared" ca="1" si="24"/>
        <v xml:space="preserve">  SPI(t)cum</v>
      </c>
      <c r="K71" s="305" t="str">
        <f t="shared" ca="1" si="25"/>
        <v>AT</v>
      </c>
      <c r="L71" s="304" t="str">
        <f t="shared" ca="1" si="26"/>
        <v xml:space="preserve">  SV(t)mo</v>
      </c>
      <c r="M71" s="306" t="str">
        <f t="shared" ca="1" si="27"/>
        <v xml:space="preserve"> SV(t)cum</v>
      </c>
      <c r="N71" s="184">
        <f t="shared" si="30"/>
        <v>68</v>
      </c>
    </row>
    <row r="72" spans="1:14" x14ac:dyDescent="0.2">
      <c r="A72" s="174" t="str">
        <f t="shared" ca="1" si="28"/>
        <v xml:space="preserve"> </v>
      </c>
      <c r="B72" s="174" t="str">
        <f t="shared" ca="1" si="29"/>
        <v xml:space="preserve"> </v>
      </c>
      <c r="C72" s="300" t="str">
        <f t="shared" ca="1" si="17"/>
        <v>Pc=&gt;Sc</v>
      </c>
      <c r="D72" s="301" t="str">
        <f t="shared" ca="1" si="18"/>
        <v xml:space="preserve">    NUM</v>
      </c>
      <c r="E72" s="301" t="str">
        <f t="shared" ca="1" si="19"/>
        <v xml:space="preserve">     DENOM</v>
      </c>
      <c r="F72" s="302" t="str">
        <f t="shared" ca="1" si="20"/>
        <v xml:space="preserve"> InterpVal</v>
      </c>
      <c r="G72" s="303" t="str">
        <f t="shared" ca="1" si="21"/>
        <v xml:space="preserve">  EScum</v>
      </c>
      <c r="H72" s="303" t="str">
        <f t="shared" ca="1" si="22"/>
        <v xml:space="preserve">   ESmo</v>
      </c>
      <c r="I72" s="304" t="str">
        <f t="shared" ca="1" si="23"/>
        <v xml:space="preserve">  SPI(t)mo</v>
      </c>
      <c r="J72" s="304" t="str">
        <f t="shared" ca="1" si="24"/>
        <v xml:space="preserve">  SPI(t)cum</v>
      </c>
      <c r="K72" s="305" t="str">
        <f t="shared" ca="1" si="25"/>
        <v>AT</v>
      </c>
      <c r="L72" s="304" t="str">
        <f t="shared" ca="1" si="26"/>
        <v xml:space="preserve">  SV(t)mo</v>
      </c>
      <c r="M72" s="306" t="str">
        <f t="shared" ca="1" si="27"/>
        <v xml:space="preserve"> SV(t)cum</v>
      </c>
      <c r="N72" s="184">
        <f t="shared" si="30"/>
        <v>69</v>
      </c>
    </row>
    <row r="73" spans="1:14" x14ac:dyDescent="0.2">
      <c r="A73" s="174" t="str">
        <f t="shared" ca="1" si="28"/>
        <v xml:space="preserve"> </v>
      </c>
      <c r="B73" s="174" t="str">
        <f t="shared" ca="1" si="29"/>
        <v xml:space="preserve"> </v>
      </c>
      <c r="C73" s="300" t="str">
        <f t="shared" ca="1" si="17"/>
        <v>Pc=&gt;Sc</v>
      </c>
      <c r="D73" s="301" t="str">
        <f t="shared" ca="1" si="18"/>
        <v xml:space="preserve">    NUM</v>
      </c>
      <c r="E73" s="301" t="str">
        <f t="shared" ca="1" si="19"/>
        <v xml:space="preserve">     DENOM</v>
      </c>
      <c r="F73" s="302" t="str">
        <f t="shared" ca="1" si="20"/>
        <v xml:space="preserve"> InterpVal</v>
      </c>
      <c r="G73" s="303" t="str">
        <f t="shared" ca="1" si="21"/>
        <v xml:space="preserve">  EScum</v>
      </c>
      <c r="H73" s="303" t="str">
        <f t="shared" ca="1" si="22"/>
        <v xml:space="preserve">   ESmo</v>
      </c>
      <c r="I73" s="304" t="str">
        <f t="shared" ca="1" si="23"/>
        <v xml:space="preserve">  SPI(t)mo</v>
      </c>
      <c r="J73" s="304" t="str">
        <f t="shared" ca="1" si="24"/>
        <v xml:space="preserve">  SPI(t)cum</v>
      </c>
      <c r="K73" s="305" t="str">
        <f t="shared" ca="1" si="25"/>
        <v>AT</v>
      </c>
      <c r="L73" s="304" t="str">
        <f t="shared" ca="1" si="26"/>
        <v xml:space="preserve">  SV(t)mo</v>
      </c>
      <c r="M73" s="306" t="str">
        <f t="shared" ca="1" si="27"/>
        <v xml:space="preserve"> SV(t)cum</v>
      </c>
      <c r="N73" s="184">
        <f t="shared" si="30"/>
        <v>70</v>
      </c>
    </row>
    <row r="74" spans="1:14" x14ac:dyDescent="0.2">
      <c r="A74" s="174" t="str">
        <f t="shared" ca="1" si="28"/>
        <v xml:space="preserve"> </v>
      </c>
      <c r="B74" s="174" t="str">
        <f t="shared" ca="1" si="29"/>
        <v xml:space="preserve"> </v>
      </c>
      <c r="C74" s="300" t="str">
        <f t="shared" ca="1" si="17"/>
        <v>Pc=&gt;Sc</v>
      </c>
      <c r="D74" s="301" t="str">
        <f t="shared" ca="1" si="18"/>
        <v xml:space="preserve">    NUM</v>
      </c>
      <c r="E74" s="301" t="str">
        <f t="shared" ca="1" si="19"/>
        <v xml:space="preserve">     DENOM</v>
      </c>
      <c r="F74" s="302" t="str">
        <f t="shared" ca="1" si="20"/>
        <v xml:space="preserve"> InterpVal</v>
      </c>
      <c r="G74" s="303" t="str">
        <f t="shared" ca="1" si="21"/>
        <v xml:space="preserve">  EScum</v>
      </c>
      <c r="H74" s="303" t="str">
        <f t="shared" ca="1" si="22"/>
        <v xml:space="preserve">   ESmo</v>
      </c>
      <c r="I74" s="304" t="str">
        <f t="shared" ca="1" si="23"/>
        <v xml:space="preserve">  SPI(t)mo</v>
      </c>
      <c r="J74" s="304" t="str">
        <f t="shared" ca="1" si="24"/>
        <v xml:space="preserve">  SPI(t)cum</v>
      </c>
      <c r="K74" s="305" t="str">
        <f t="shared" ca="1" si="25"/>
        <v>AT</v>
      </c>
      <c r="L74" s="304" t="str">
        <f t="shared" ca="1" si="26"/>
        <v xml:space="preserve">  SV(t)mo</v>
      </c>
      <c r="M74" s="306" t="str">
        <f t="shared" ca="1" si="27"/>
        <v xml:space="preserve"> SV(t)cum</v>
      </c>
      <c r="N74" s="184">
        <f t="shared" si="30"/>
        <v>71</v>
      </c>
    </row>
    <row r="75" spans="1:14" x14ac:dyDescent="0.2">
      <c r="A75" s="174" t="str">
        <f t="shared" ca="1" si="28"/>
        <v xml:space="preserve"> </v>
      </c>
      <c r="B75" s="174" t="str">
        <f t="shared" ca="1" si="29"/>
        <v xml:space="preserve"> </v>
      </c>
      <c r="C75" s="300" t="str">
        <f t="shared" ca="1" si="17"/>
        <v>Pc=&gt;Sc</v>
      </c>
      <c r="D75" s="301" t="str">
        <f t="shared" ca="1" si="18"/>
        <v xml:space="preserve">    NUM</v>
      </c>
      <c r="E75" s="301" t="str">
        <f t="shared" ca="1" si="19"/>
        <v xml:space="preserve">     DENOM</v>
      </c>
      <c r="F75" s="302" t="str">
        <f t="shared" ca="1" si="20"/>
        <v xml:space="preserve"> InterpVal</v>
      </c>
      <c r="G75" s="303" t="str">
        <f t="shared" ca="1" si="21"/>
        <v xml:space="preserve">  EScum</v>
      </c>
      <c r="H75" s="303" t="str">
        <f t="shared" ca="1" si="22"/>
        <v xml:space="preserve">   ESmo</v>
      </c>
      <c r="I75" s="304" t="str">
        <f t="shared" ca="1" si="23"/>
        <v xml:space="preserve">  SPI(t)mo</v>
      </c>
      <c r="J75" s="304" t="str">
        <f t="shared" ca="1" si="24"/>
        <v xml:space="preserve">  SPI(t)cum</v>
      </c>
      <c r="K75" s="305" t="str">
        <f t="shared" ca="1" si="25"/>
        <v>AT</v>
      </c>
      <c r="L75" s="304" t="str">
        <f t="shared" ca="1" si="26"/>
        <v xml:space="preserve">  SV(t)mo</v>
      </c>
      <c r="M75" s="306" t="str">
        <f t="shared" ca="1" si="27"/>
        <v xml:space="preserve"> SV(t)cum</v>
      </c>
      <c r="N75" s="184">
        <f t="shared" si="30"/>
        <v>72</v>
      </c>
    </row>
    <row r="76" spans="1:14" x14ac:dyDescent="0.2">
      <c r="A76" s="174" t="str">
        <f t="shared" ca="1" si="28"/>
        <v xml:space="preserve"> </v>
      </c>
      <c r="B76" s="174" t="str">
        <f t="shared" ca="1" si="29"/>
        <v xml:space="preserve"> </v>
      </c>
      <c r="C76" s="300" t="str">
        <f t="shared" ca="1" si="17"/>
        <v>Pc=&gt;Sc</v>
      </c>
      <c r="D76" s="301" t="str">
        <f t="shared" ca="1" si="18"/>
        <v xml:space="preserve">    NUM</v>
      </c>
      <c r="E76" s="301" t="str">
        <f t="shared" ca="1" si="19"/>
        <v xml:space="preserve">     DENOM</v>
      </c>
      <c r="F76" s="302" t="str">
        <f t="shared" ca="1" si="20"/>
        <v xml:space="preserve"> InterpVal</v>
      </c>
      <c r="G76" s="303" t="str">
        <f t="shared" ca="1" si="21"/>
        <v xml:space="preserve">  EScum</v>
      </c>
      <c r="H76" s="303" t="str">
        <f t="shared" ca="1" si="22"/>
        <v xml:space="preserve">   ESmo</v>
      </c>
      <c r="I76" s="304" t="str">
        <f t="shared" ca="1" si="23"/>
        <v xml:space="preserve">  SPI(t)mo</v>
      </c>
      <c r="J76" s="304" t="str">
        <f t="shared" ca="1" si="24"/>
        <v xml:space="preserve">  SPI(t)cum</v>
      </c>
      <c r="K76" s="305" t="str">
        <f t="shared" ca="1" si="25"/>
        <v>AT</v>
      </c>
      <c r="L76" s="304" t="str">
        <f t="shared" ca="1" si="26"/>
        <v xml:space="preserve">  SV(t)mo</v>
      </c>
      <c r="M76" s="306" t="str">
        <f t="shared" ca="1" si="27"/>
        <v xml:space="preserve"> SV(t)cum</v>
      </c>
      <c r="N76" s="184">
        <f t="shared" si="30"/>
        <v>73</v>
      </c>
    </row>
    <row r="77" spans="1:14" x14ac:dyDescent="0.2">
      <c r="A77" s="174" t="str">
        <f t="shared" ca="1" si="28"/>
        <v xml:space="preserve"> </v>
      </c>
      <c r="B77" s="174" t="str">
        <f t="shared" ca="1" si="29"/>
        <v xml:space="preserve"> </v>
      </c>
      <c r="C77" s="300" t="str">
        <f t="shared" ca="1" si="17"/>
        <v>Pc=&gt;Sc</v>
      </c>
      <c r="D77" s="301" t="str">
        <f t="shared" ca="1" si="18"/>
        <v xml:space="preserve">    NUM</v>
      </c>
      <c r="E77" s="301" t="str">
        <f t="shared" ca="1" si="19"/>
        <v xml:space="preserve">     DENOM</v>
      </c>
      <c r="F77" s="302" t="str">
        <f t="shared" ca="1" si="20"/>
        <v xml:space="preserve"> InterpVal</v>
      </c>
      <c r="G77" s="303" t="str">
        <f t="shared" ca="1" si="21"/>
        <v xml:space="preserve">  EScum</v>
      </c>
      <c r="H77" s="303" t="str">
        <f t="shared" ca="1" si="22"/>
        <v xml:space="preserve">   ESmo</v>
      </c>
      <c r="I77" s="304" t="str">
        <f t="shared" ca="1" si="23"/>
        <v xml:space="preserve">  SPI(t)mo</v>
      </c>
      <c r="J77" s="304" t="str">
        <f t="shared" ca="1" si="24"/>
        <v xml:space="preserve">  SPI(t)cum</v>
      </c>
      <c r="K77" s="305" t="str">
        <f t="shared" ca="1" si="25"/>
        <v>AT</v>
      </c>
      <c r="L77" s="304" t="str">
        <f t="shared" ca="1" si="26"/>
        <v xml:space="preserve">  SV(t)mo</v>
      </c>
      <c r="M77" s="306" t="str">
        <f t="shared" ca="1" si="27"/>
        <v xml:space="preserve"> SV(t)cum</v>
      </c>
      <c r="N77" s="184">
        <f t="shared" si="30"/>
        <v>74</v>
      </c>
    </row>
    <row r="78" spans="1:14" x14ac:dyDescent="0.2">
      <c r="A78" s="174" t="str">
        <f t="shared" ca="1" si="28"/>
        <v xml:space="preserve"> </v>
      </c>
      <c r="B78" s="174" t="str">
        <f t="shared" ca="1" si="29"/>
        <v xml:space="preserve"> </v>
      </c>
      <c r="C78" s="300" t="str">
        <f t="shared" ca="1" si="17"/>
        <v>Pc=&gt;Sc</v>
      </c>
      <c r="D78" s="301" t="str">
        <f t="shared" ca="1" si="18"/>
        <v xml:space="preserve">    NUM</v>
      </c>
      <c r="E78" s="301" t="str">
        <f t="shared" ca="1" si="19"/>
        <v xml:space="preserve">     DENOM</v>
      </c>
      <c r="F78" s="302" t="str">
        <f t="shared" ca="1" si="20"/>
        <v xml:space="preserve"> InterpVal</v>
      </c>
      <c r="G78" s="303" t="str">
        <f t="shared" ca="1" si="21"/>
        <v xml:space="preserve">  EScum</v>
      </c>
      <c r="H78" s="303" t="str">
        <f t="shared" ca="1" si="22"/>
        <v xml:space="preserve">   ESmo</v>
      </c>
      <c r="I78" s="304" t="str">
        <f t="shared" ca="1" si="23"/>
        <v xml:space="preserve">  SPI(t)mo</v>
      </c>
      <c r="J78" s="304" t="str">
        <f t="shared" ca="1" si="24"/>
        <v xml:space="preserve">  SPI(t)cum</v>
      </c>
      <c r="K78" s="305" t="str">
        <f t="shared" ca="1" si="25"/>
        <v>AT</v>
      </c>
      <c r="L78" s="304" t="str">
        <f t="shared" ca="1" si="26"/>
        <v xml:space="preserve">  SV(t)mo</v>
      </c>
      <c r="M78" s="306" t="str">
        <f t="shared" ca="1" si="27"/>
        <v xml:space="preserve"> SV(t)cum</v>
      </c>
      <c r="N78" s="184">
        <f t="shared" si="30"/>
        <v>75</v>
      </c>
    </row>
    <row r="79" spans="1:14" x14ac:dyDescent="0.2">
      <c r="A79" s="174" t="str">
        <f t="shared" ca="1" si="28"/>
        <v xml:space="preserve"> </v>
      </c>
      <c r="B79" s="174" t="str">
        <f t="shared" ca="1" si="29"/>
        <v xml:space="preserve"> </v>
      </c>
      <c r="C79" s="300" t="str">
        <f t="shared" ca="1" si="17"/>
        <v>Pc=&gt;Sc</v>
      </c>
      <c r="D79" s="301" t="str">
        <f t="shared" ca="1" si="18"/>
        <v xml:space="preserve">    NUM</v>
      </c>
      <c r="E79" s="301" t="str">
        <f t="shared" ca="1" si="19"/>
        <v xml:space="preserve">     DENOM</v>
      </c>
      <c r="F79" s="302" t="str">
        <f t="shared" ca="1" si="20"/>
        <v xml:space="preserve"> InterpVal</v>
      </c>
      <c r="G79" s="303" t="str">
        <f t="shared" ca="1" si="21"/>
        <v xml:space="preserve">  EScum</v>
      </c>
      <c r="H79" s="303" t="str">
        <f t="shared" ca="1" si="22"/>
        <v xml:space="preserve">   ESmo</v>
      </c>
      <c r="I79" s="304" t="str">
        <f t="shared" ca="1" si="23"/>
        <v xml:space="preserve">  SPI(t)mo</v>
      </c>
      <c r="J79" s="304" t="str">
        <f t="shared" ca="1" si="24"/>
        <v xml:space="preserve">  SPI(t)cum</v>
      </c>
      <c r="K79" s="305" t="str">
        <f t="shared" ca="1" si="25"/>
        <v>AT</v>
      </c>
      <c r="L79" s="304" t="str">
        <f t="shared" ca="1" si="26"/>
        <v xml:space="preserve">  SV(t)mo</v>
      </c>
      <c r="M79" s="306" t="str">
        <f t="shared" ca="1" si="27"/>
        <v xml:space="preserve"> SV(t)cum</v>
      </c>
      <c r="N79" s="184">
        <f t="shared" si="30"/>
        <v>76</v>
      </c>
    </row>
    <row r="80" spans="1:14" x14ac:dyDescent="0.2">
      <c r="A80" s="174" t="str">
        <f t="shared" ca="1" si="28"/>
        <v xml:space="preserve"> </v>
      </c>
      <c r="B80" s="174" t="str">
        <f t="shared" ca="1" si="29"/>
        <v xml:space="preserve"> </v>
      </c>
      <c r="C80" s="300" t="str">
        <f t="shared" ca="1" si="17"/>
        <v>Pc=&gt;Sc</v>
      </c>
      <c r="D80" s="301" t="str">
        <f t="shared" ca="1" si="18"/>
        <v xml:space="preserve">    NUM</v>
      </c>
      <c r="E80" s="301" t="str">
        <f t="shared" ca="1" si="19"/>
        <v xml:space="preserve">     DENOM</v>
      </c>
      <c r="F80" s="302" t="str">
        <f t="shared" ca="1" si="20"/>
        <v xml:space="preserve"> InterpVal</v>
      </c>
      <c r="G80" s="303" t="str">
        <f t="shared" ca="1" si="21"/>
        <v xml:space="preserve">  EScum</v>
      </c>
      <c r="H80" s="303" t="str">
        <f t="shared" ca="1" si="22"/>
        <v xml:space="preserve">   ESmo</v>
      </c>
      <c r="I80" s="304" t="str">
        <f t="shared" ca="1" si="23"/>
        <v xml:space="preserve">  SPI(t)mo</v>
      </c>
      <c r="J80" s="304" t="str">
        <f t="shared" ca="1" si="24"/>
        <v xml:space="preserve">  SPI(t)cum</v>
      </c>
      <c r="K80" s="305" t="str">
        <f t="shared" ca="1" si="25"/>
        <v>AT</v>
      </c>
      <c r="L80" s="304" t="str">
        <f t="shared" ca="1" si="26"/>
        <v xml:space="preserve">  SV(t)mo</v>
      </c>
      <c r="M80" s="306" t="str">
        <f t="shared" ca="1" si="27"/>
        <v xml:space="preserve"> SV(t)cum</v>
      </c>
      <c r="N80" s="184">
        <f t="shared" si="30"/>
        <v>77</v>
      </c>
    </row>
    <row r="81" spans="1:14" x14ac:dyDescent="0.2">
      <c r="A81" s="174" t="str">
        <f t="shared" ca="1" si="28"/>
        <v xml:space="preserve"> </v>
      </c>
      <c r="B81" s="174" t="str">
        <f t="shared" ca="1" si="29"/>
        <v xml:space="preserve"> </v>
      </c>
      <c r="C81" s="300" t="str">
        <f t="shared" ca="1" si="17"/>
        <v>Pc=&gt;Sc</v>
      </c>
      <c r="D81" s="301" t="str">
        <f t="shared" ca="1" si="18"/>
        <v xml:space="preserve">    NUM</v>
      </c>
      <c r="E81" s="301" t="str">
        <f t="shared" ca="1" si="19"/>
        <v xml:space="preserve">     DENOM</v>
      </c>
      <c r="F81" s="302" t="str">
        <f t="shared" ca="1" si="20"/>
        <v xml:space="preserve"> InterpVal</v>
      </c>
      <c r="G81" s="303" t="str">
        <f t="shared" ca="1" si="21"/>
        <v xml:space="preserve">  EScum</v>
      </c>
      <c r="H81" s="303" t="str">
        <f t="shared" ca="1" si="22"/>
        <v xml:space="preserve">   ESmo</v>
      </c>
      <c r="I81" s="304" t="str">
        <f t="shared" ca="1" si="23"/>
        <v xml:space="preserve">  SPI(t)mo</v>
      </c>
      <c r="J81" s="304" t="str">
        <f t="shared" ca="1" si="24"/>
        <v xml:space="preserve">  SPI(t)cum</v>
      </c>
      <c r="K81" s="305" t="str">
        <f t="shared" ca="1" si="25"/>
        <v>AT</v>
      </c>
      <c r="L81" s="304" t="str">
        <f t="shared" ca="1" si="26"/>
        <v xml:space="preserve">  SV(t)mo</v>
      </c>
      <c r="M81" s="306" t="str">
        <f t="shared" ca="1" si="27"/>
        <v xml:space="preserve"> SV(t)cum</v>
      </c>
      <c r="N81" s="184">
        <f t="shared" si="30"/>
        <v>78</v>
      </c>
    </row>
    <row r="82" spans="1:14" x14ac:dyDescent="0.2">
      <c r="A82" s="174" t="str">
        <f t="shared" ca="1" si="28"/>
        <v xml:space="preserve"> </v>
      </c>
      <c r="B82" s="174" t="str">
        <f t="shared" ca="1" si="29"/>
        <v xml:space="preserve"> </v>
      </c>
      <c r="C82" s="300" t="str">
        <f t="shared" ca="1" si="17"/>
        <v>Pc=&gt;Sc</v>
      </c>
      <c r="D82" s="301" t="str">
        <f t="shared" ca="1" si="18"/>
        <v xml:space="preserve">    NUM</v>
      </c>
      <c r="E82" s="301" t="str">
        <f t="shared" ca="1" si="19"/>
        <v xml:space="preserve">     DENOM</v>
      </c>
      <c r="F82" s="302" t="str">
        <f t="shared" ca="1" si="20"/>
        <v xml:space="preserve"> InterpVal</v>
      </c>
      <c r="G82" s="303" t="str">
        <f t="shared" ca="1" si="21"/>
        <v xml:space="preserve">  EScum</v>
      </c>
      <c r="H82" s="303" t="str">
        <f t="shared" ca="1" si="22"/>
        <v xml:space="preserve">   ESmo</v>
      </c>
      <c r="I82" s="304" t="str">
        <f t="shared" ca="1" si="23"/>
        <v xml:space="preserve">  SPI(t)mo</v>
      </c>
      <c r="J82" s="304" t="str">
        <f t="shared" ca="1" si="24"/>
        <v xml:space="preserve">  SPI(t)cum</v>
      </c>
      <c r="K82" s="305" t="str">
        <f t="shared" ca="1" si="25"/>
        <v>AT</v>
      </c>
      <c r="L82" s="304" t="str">
        <f t="shared" ca="1" si="26"/>
        <v xml:space="preserve">  SV(t)mo</v>
      </c>
      <c r="M82" s="306" t="str">
        <f t="shared" ca="1" si="27"/>
        <v xml:space="preserve"> SV(t)cum</v>
      </c>
      <c r="N82" s="184">
        <f t="shared" si="30"/>
        <v>79</v>
      </c>
    </row>
    <row r="83" spans="1:14" x14ac:dyDescent="0.2">
      <c r="A83" s="174" t="str">
        <f t="shared" ca="1" si="28"/>
        <v xml:space="preserve"> </v>
      </c>
      <c r="B83" s="174" t="str">
        <f t="shared" ca="1" si="29"/>
        <v xml:space="preserve"> </v>
      </c>
      <c r="C83" s="300" t="str">
        <f t="shared" ca="1" si="17"/>
        <v>Pc=&gt;Sc</v>
      </c>
      <c r="D83" s="301" t="str">
        <f t="shared" ca="1" si="18"/>
        <v xml:space="preserve">    NUM</v>
      </c>
      <c r="E83" s="301" t="str">
        <f t="shared" ca="1" si="19"/>
        <v xml:space="preserve">     DENOM</v>
      </c>
      <c r="F83" s="302" t="str">
        <f t="shared" ca="1" si="20"/>
        <v xml:space="preserve"> InterpVal</v>
      </c>
      <c r="G83" s="303" t="str">
        <f t="shared" ca="1" si="21"/>
        <v xml:space="preserve">  EScum</v>
      </c>
      <c r="H83" s="303" t="str">
        <f t="shared" ca="1" si="22"/>
        <v xml:space="preserve">   ESmo</v>
      </c>
      <c r="I83" s="304" t="str">
        <f t="shared" ca="1" si="23"/>
        <v xml:space="preserve">  SPI(t)mo</v>
      </c>
      <c r="J83" s="304" t="str">
        <f t="shared" ca="1" si="24"/>
        <v xml:space="preserve">  SPI(t)cum</v>
      </c>
      <c r="K83" s="305" t="str">
        <f t="shared" ca="1" si="25"/>
        <v>AT</v>
      </c>
      <c r="L83" s="304" t="str">
        <f t="shared" ca="1" si="26"/>
        <v xml:space="preserve">  SV(t)mo</v>
      </c>
      <c r="M83" s="306" t="str">
        <f t="shared" ca="1" si="27"/>
        <v xml:space="preserve"> SV(t)cum</v>
      </c>
      <c r="N83" s="184">
        <f t="shared" si="30"/>
        <v>80</v>
      </c>
    </row>
    <row r="84" spans="1:14" x14ac:dyDescent="0.2">
      <c r="A84" s="174" t="str">
        <f t="shared" ca="1" si="28"/>
        <v xml:space="preserve"> </v>
      </c>
      <c r="B84" s="174" t="str">
        <f t="shared" ca="1" si="29"/>
        <v xml:space="preserve"> </v>
      </c>
      <c r="C84" s="300" t="str">
        <f t="shared" ca="1" si="17"/>
        <v>Pc=&gt;Sc</v>
      </c>
      <c r="D84" s="301" t="str">
        <f t="shared" ca="1" si="18"/>
        <v xml:space="preserve">    NUM</v>
      </c>
      <c r="E84" s="301" t="str">
        <f t="shared" ca="1" si="19"/>
        <v xml:space="preserve">     DENOM</v>
      </c>
      <c r="F84" s="302" t="str">
        <f t="shared" ca="1" si="20"/>
        <v xml:space="preserve"> InterpVal</v>
      </c>
      <c r="G84" s="303" t="str">
        <f t="shared" ca="1" si="21"/>
        <v xml:space="preserve">  EScum</v>
      </c>
      <c r="H84" s="303" t="str">
        <f t="shared" ca="1" si="22"/>
        <v xml:space="preserve">   ESmo</v>
      </c>
      <c r="I84" s="304" t="str">
        <f t="shared" ca="1" si="23"/>
        <v xml:space="preserve">  SPI(t)mo</v>
      </c>
      <c r="J84" s="304" t="str">
        <f t="shared" ca="1" si="24"/>
        <v xml:space="preserve">  SPI(t)cum</v>
      </c>
      <c r="K84" s="305" t="str">
        <f t="shared" ca="1" si="25"/>
        <v>AT</v>
      </c>
      <c r="L84" s="304" t="str">
        <f t="shared" ca="1" si="26"/>
        <v xml:space="preserve">  SV(t)mo</v>
      </c>
      <c r="M84" s="306" t="str">
        <f t="shared" ca="1" si="27"/>
        <v xml:space="preserve"> SV(t)cum</v>
      </c>
      <c r="N84" s="184">
        <f t="shared" si="30"/>
        <v>81</v>
      </c>
    </row>
    <row r="85" spans="1:14" x14ac:dyDescent="0.2">
      <c r="A85" s="174" t="str">
        <f t="shared" ca="1" si="28"/>
        <v xml:space="preserve"> </v>
      </c>
      <c r="B85" s="174" t="str">
        <f t="shared" ca="1" si="29"/>
        <v xml:space="preserve"> </v>
      </c>
      <c r="C85" s="300" t="str">
        <f t="shared" ca="1" si="17"/>
        <v>Pc=&gt;Sc</v>
      </c>
      <c r="D85" s="301" t="str">
        <f t="shared" ca="1" si="18"/>
        <v xml:space="preserve">    NUM</v>
      </c>
      <c r="E85" s="301" t="str">
        <f t="shared" ca="1" si="19"/>
        <v xml:space="preserve">     DENOM</v>
      </c>
      <c r="F85" s="302" t="str">
        <f t="shared" ca="1" si="20"/>
        <v xml:space="preserve"> InterpVal</v>
      </c>
      <c r="G85" s="303" t="str">
        <f t="shared" ca="1" si="21"/>
        <v xml:space="preserve">  EScum</v>
      </c>
      <c r="H85" s="303" t="str">
        <f t="shared" ca="1" si="22"/>
        <v xml:space="preserve">   ESmo</v>
      </c>
      <c r="I85" s="304" t="str">
        <f t="shared" ca="1" si="23"/>
        <v xml:space="preserve">  SPI(t)mo</v>
      </c>
      <c r="J85" s="304" t="str">
        <f t="shared" ca="1" si="24"/>
        <v xml:space="preserve">  SPI(t)cum</v>
      </c>
      <c r="K85" s="305" t="str">
        <f t="shared" ca="1" si="25"/>
        <v>AT</v>
      </c>
      <c r="L85" s="304" t="str">
        <f t="shared" ca="1" si="26"/>
        <v xml:space="preserve">  SV(t)mo</v>
      </c>
      <c r="M85" s="306" t="str">
        <f t="shared" ca="1" si="27"/>
        <v xml:space="preserve"> SV(t)cum</v>
      </c>
      <c r="N85" s="184">
        <f t="shared" si="30"/>
        <v>82</v>
      </c>
    </row>
    <row r="86" spans="1:14" x14ac:dyDescent="0.2">
      <c r="A86" s="174" t="str">
        <f t="shared" ca="1" si="28"/>
        <v xml:space="preserve"> </v>
      </c>
      <c r="B86" s="174" t="str">
        <f t="shared" ca="1" si="29"/>
        <v xml:space="preserve"> </v>
      </c>
      <c r="C86" s="300" t="str">
        <f t="shared" ca="1" si="17"/>
        <v>Pc=&gt;Sc</v>
      </c>
      <c r="D86" s="301" t="str">
        <f t="shared" ca="1" si="18"/>
        <v xml:space="preserve">    NUM</v>
      </c>
      <c r="E86" s="301" t="str">
        <f t="shared" ca="1" si="19"/>
        <v xml:space="preserve">     DENOM</v>
      </c>
      <c r="F86" s="302" t="str">
        <f t="shared" ca="1" si="20"/>
        <v xml:space="preserve"> InterpVal</v>
      </c>
      <c r="G86" s="303" t="str">
        <f t="shared" ca="1" si="21"/>
        <v xml:space="preserve">  EScum</v>
      </c>
      <c r="H86" s="303" t="str">
        <f t="shared" ca="1" si="22"/>
        <v xml:space="preserve">   ESmo</v>
      </c>
      <c r="I86" s="304" t="str">
        <f t="shared" ca="1" si="23"/>
        <v xml:space="preserve">  SPI(t)mo</v>
      </c>
      <c r="J86" s="304" t="str">
        <f t="shared" ca="1" si="24"/>
        <v xml:space="preserve">  SPI(t)cum</v>
      </c>
      <c r="K86" s="305" t="str">
        <f t="shared" ca="1" si="25"/>
        <v>AT</v>
      </c>
      <c r="L86" s="304" t="str">
        <f t="shared" ca="1" si="26"/>
        <v xml:space="preserve">  SV(t)mo</v>
      </c>
      <c r="M86" s="306" t="str">
        <f t="shared" ca="1" si="27"/>
        <v xml:space="preserve"> SV(t)cum</v>
      </c>
      <c r="N86" s="184">
        <f t="shared" si="30"/>
        <v>83</v>
      </c>
    </row>
    <row r="87" spans="1:14" x14ac:dyDescent="0.2">
      <c r="A87" s="174" t="str">
        <f t="shared" ca="1" si="28"/>
        <v xml:space="preserve"> </v>
      </c>
      <c r="B87" s="174" t="str">
        <f t="shared" ca="1" si="29"/>
        <v xml:space="preserve"> </v>
      </c>
      <c r="C87" s="300" t="str">
        <f t="shared" ca="1" si="17"/>
        <v>Pc=&gt;Sc</v>
      </c>
      <c r="D87" s="301" t="str">
        <f t="shared" ca="1" si="18"/>
        <v xml:space="preserve">    NUM</v>
      </c>
      <c r="E87" s="301" t="str">
        <f t="shared" ca="1" si="19"/>
        <v xml:space="preserve">     DENOM</v>
      </c>
      <c r="F87" s="302" t="str">
        <f t="shared" ca="1" si="20"/>
        <v xml:space="preserve"> InterpVal</v>
      </c>
      <c r="G87" s="303" t="str">
        <f t="shared" ca="1" si="21"/>
        <v xml:space="preserve">  EScum</v>
      </c>
      <c r="H87" s="303" t="str">
        <f t="shared" ca="1" si="22"/>
        <v xml:space="preserve">   ESmo</v>
      </c>
      <c r="I87" s="304" t="str">
        <f t="shared" ca="1" si="23"/>
        <v xml:space="preserve">  SPI(t)mo</v>
      </c>
      <c r="J87" s="304" t="str">
        <f t="shared" ca="1" si="24"/>
        <v xml:space="preserve">  SPI(t)cum</v>
      </c>
      <c r="K87" s="305" t="str">
        <f t="shared" ca="1" si="25"/>
        <v>AT</v>
      </c>
      <c r="L87" s="304" t="str">
        <f t="shared" ca="1" si="26"/>
        <v xml:space="preserve">  SV(t)mo</v>
      </c>
      <c r="M87" s="306" t="str">
        <f t="shared" ca="1" si="27"/>
        <v xml:space="preserve"> SV(t)cum</v>
      </c>
      <c r="N87" s="184">
        <f t="shared" si="30"/>
        <v>84</v>
      </c>
    </row>
    <row r="88" spans="1:14" x14ac:dyDescent="0.2">
      <c r="A88" s="174" t="str">
        <f t="shared" ca="1" si="28"/>
        <v xml:space="preserve"> </v>
      </c>
      <c r="B88" s="174" t="str">
        <f t="shared" ca="1" si="29"/>
        <v xml:space="preserve"> </v>
      </c>
      <c r="C88" s="300" t="str">
        <f t="shared" ca="1" si="17"/>
        <v>Pc=&gt;Sc</v>
      </c>
      <c r="D88" s="301" t="str">
        <f t="shared" ca="1" si="18"/>
        <v xml:space="preserve">    NUM</v>
      </c>
      <c r="E88" s="301" t="str">
        <f t="shared" ca="1" si="19"/>
        <v xml:space="preserve">     DENOM</v>
      </c>
      <c r="F88" s="302" t="str">
        <f t="shared" ca="1" si="20"/>
        <v xml:space="preserve"> InterpVal</v>
      </c>
      <c r="G88" s="303" t="str">
        <f t="shared" ca="1" si="21"/>
        <v xml:space="preserve">  EScum</v>
      </c>
      <c r="H88" s="303" t="str">
        <f t="shared" ca="1" si="22"/>
        <v xml:space="preserve">   ESmo</v>
      </c>
      <c r="I88" s="304" t="str">
        <f t="shared" ca="1" si="23"/>
        <v xml:space="preserve">  SPI(t)mo</v>
      </c>
      <c r="J88" s="304" t="str">
        <f t="shared" ca="1" si="24"/>
        <v xml:space="preserve">  SPI(t)cum</v>
      </c>
      <c r="K88" s="305" t="str">
        <f t="shared" ca="1" si="25"/>
        <v>AT</v>
      </c>
      <c r="L88" s="304" t="str">
        <f t="shared" ca="1" si="26"/>
        <v xml:space="preserve">  SV(t)mo</v>
      </c>
      <c r="M88" s="306" t="str">
        <f t="shared" ca="1" si="27"/>
        <v xml:space="preserve"> SV(t)cum</v>
      </c>
      <c r="N88" s="184">
        <f t="shared" si="30"/>
        <v>85</v>
      </c>
    </row>
    <row r="89" spans="1:14" x14ac:dyDescent="0.2">
      <c r="A89" s="174" t="str">
        <f t="shared" ca="1" si="28"/>
        <v xml:space="preserve"> </v>
      </c>
      <c r="B89" s="174" t="str">
        <f t="shared" ca="1" si="29"/>
        <v xml:space="preserve"> </v>
      </c>
      <c r="C89" s="300" t="str">
        <f t="shared" ca="1" si="17"/>
        <v>Pc=&gt;Sc</v>
      </c>
      <c r="D89" s="301" t="str">
        <f t="shared" ca="1" si="18"/>
        <v xml:space="preserve">    NUM</v>
      </c>
      <c r="E89" s="301" t="str">
        <f t="shared" ca="1" si="19"/>
        <v xml:space="preserve">     DENOM</v>
      </c>
      <c r="F89" s="302" t="str">
        <f t="shared" ca="1" si="20"/>
        <v xml:space="preserve"> InterpVal</v>
      </c>
      <c r="G89" s="303" t="str">
        <f t="shared" ca="1" si="21"/>
        <v xml:space="preserve">  EScum</v>
      </c>
      <c r="H89" s="303" t="str">
        <f t="shared" ca="1" si="22"/>
        <v xml:space="preserve">   ESmo</v>
      </c>
      <c r="I89" s="304" t="str">
        <f t="shared" ca="1" si="23"/>
        <v xml:space="preserve">  SPI(t)mo</v>
      </c>
      <c r="J89" s="304" t="str">
        <f t="shared" ca="1" si="24"/>
        <v xml:space="preserve">  SPI(t)cum</v>
      </c>
      <c r="K89" s="305" t="str">
        <f t="shared" ca="1" si="25"/>
        <v>AT</v>
      </c>
      <c r="L89" s="304" t="str">
        <f t="shared" ca="1" si="26"/>
        <v xml:space="preserve">  SV(t)mo</v>
      </c>
      <c r="M89" s="306" t="str">
        <f t="shared" ca="1" si="27"/>
        <v xml:space="preserve"> SV(t)cum</v>
      </c>
      <c r="N89" s="184">
        <f t="shared" si="30"/>
        <v>86</v>
      </c>
    </row>
    <row r="90" spans="1:14" x14ac:dyDescent="0.2">
      <c r="A90" s="174" t="str">
        <f t="shared" ca="1" si="28"/>
        <v xml:space="preserve"> </v>
      </c>
      <c r="B90" s="174" t="str">
        <f t="shared" ca="1" si="29"/>
        <v xml:space="preserve"> </v>
      </c>
      <c r="C90" s="300" t="str">
        <f t="shared" ca="1" si="17"/>
        <v>Pc=&gt;Sc</v>
      </c>
      <c r="D90" s="301" t="str">
        <f t="shared" ca="1" si="18"/>
        <v xml:space="preserve">    NUM</v>
      </c>
      <c r="E90" s="301" t="str">
        <f t="shared" ca="1" si="19"/>
        <v xml:space="preserve">     DENOM</v>
      </c>
      <c r="F90" s="302" t="str">
        <f t="shared" ca="1" si="20"/>
        <v xml:space="preserve"> InterpVal</v>
      </c>
      <c r="G90" s="303" t="str">
        <f t="shared" ca="1" si="21"/>
        <v xml:space="preserve">  EScum</v>
      </c>
      <c r="H90" s="303" t="str">
        <f t="shared" ca="1" si="22"/>
        <v xml:space="preserve">   ESmo</v>
      </c>
      <c r="I90" s="304" t="str">
        <f t="shared" ca="1" si="23"/>
        <v xml:space="preserve">  SPI(t)mo</v>
      </c>
      <c r="J90" s="304" t="str">
        <f t="shared" ca="1" si="24"/>
        <v xml:space="preserve">  SPI(t)cum</v>
      </c>
      <c r="K90" s="305" t="str">
        <f t="shared" ca="1" si="25"/>
        <v>AT</v>
      </c>
      <c r="L90" s="304" t="str">
        <f t="shared" ca="1" si="26"/>
        <v xml:space="preserve">  SV(t)mo</v>
      </c>
      <c r="M90" s="306" t="str">
        <f t="shared" ca="1" si="27"/>
        <v xml:space="preserve"> SV(t)cum</v>
      </c>
      <c r="N90" s="184">
        <f t="shared" si="30"/>
        <v>87</v>
      </c>
    </row>
    <row r="91" spans="1:14" x14ac:dyDescent="0.2">
      <c r="A91" s="174" t="str">
        <f t="shared" ca="1" si="28"/>
        <v xml:space="preserve"> </v>
      </c>
      <c r="B91" s="174" t="str">
        <f t="shared" ca="1" si="29"/>
        <v xml:space="preserve"> </v>
      </c>
      <c r="C91" s="300" t="str">
        <f t="shared" ca="1" si="17"/>
        <v>Pc=&gt;Sc</v>
      </c>
      <c r="D91" s="301" t="str">
        <f t="shared" ca="1" si="18"/>
        <v xml:space="preserve">    NUM</v>
      </c>
      <c r="E91" s="301" t="str">
        <f t="shared" ca="1" si="19"/>
        <v xml:space="preserve">     DENOM</v>
      </c>
      <c r="F91" s="302" t="str">
        <f t="shared" ca="1" si="20"/>
        <v xml:space="preserve"> InterpVal</v>
      </c>
      <c r="G91" s="303" t="str">
        <f t="shared" ca="1" si="21"/>
        <v xml:space="preserve">  EScum</v>
      </c>
      <c r="H91" s="303" t="str">
        <f t="shared" ca="1" si="22"/>
        <v xml:space="preserve">   ESmo</v>
      </c>
      <c r="I91" s="304" t="str">
        <f t="shared" ca="1" si="23"/>
        <v xml:space="preserve">  SPI(t)mo</v>
      </c>
      <c r="J91" s="304" t="str">
        <f t="shared" ca="1" si="24"/>
        <v xml:space="preserve">  SPI(t)cum</v>
      </c>
      <c r="K91" s="305" t="str">
        <f t="shared" ca="1" si="25"/>
        <v>AT</v>
      </c>
      <c r="L91" s="304" t="str">
        <f t="shared" ca="1" si="26"/>
        <v xml:space="preserve">  SV(t)mo</v>
      </c>
      <c r="M91" s="306" t="str">
        <f t="shared" ca="1" si="27"/>
        <v xml:space="preserve"> SV(t)cum</v>
      </c>
      <c r="N91" s="184">
        <f t="shared" si="30"/>
        <v>88</v>
      </c>
    </row>
    <row r="92" spans="1:14" x14ac:dyDescent="0.2">
      <c r="A92" s="174" t="str">
        <f t="shared" ca="1" si="28"/>
        <v xml:space="preserve"> </v>
      </c>
      <c r="B92" s="174" t="str">
        <f t="shared" ca="1" si="29"/>
        <v xml:space="preserve"> </v>
      </c>
      <c r="C92" s="300" t="str">
        <f t="shared" ca="1" si="17"/>
        <v>Pc=&gt;Sc</v>
      </c>
      <c r="D92" s="301" t="str">
        <f t="shared" ca="1" si="18"/>
        <v xml:space="preserve">    NUM</v>
      </c>
      <c r="E92" s="301" t="str">
        <f t="shared" ca="1" si="19"/>
        <v xml:space="preserve">     DENOM</v>
      </c>
      <c r="F92" s="302" t="str">
        <f t="shared" ca="1" si="20"/>
        <v xml:space="preserve"> InterpVal</v>
      </c>
      <c r="G92" s="303" t="str">
        <f t="shared" ca="1" si="21"/>
        <v xml:space="preserve">  EScum</v>
      </c>
      <c r="H92" s="303" t="str">
        <f t="shared" ca="1" si="22"/>
        <v xml:space="preserve">   ESmo</v>
      </c>
      <c r="I92" s="304" t="str">
        <f t="shared" ca="1" si="23"/>
        <v xml:space="preserve">  SPI(t)mo</v>
      </c>
      <c r="J92" s="304" t="str">
        <f t="shared" ca="1" si="24"/>
        <v xml:space="preserve">  SPI(t)cum</v>
      </c>
      <c r="K92" s="305" t="str">
        <f t="shared" ca="1" si="25"/>
        <v>AT</v>
      </c>
      <c r="L92" s="304" t="str">
        <f t="shared" ca="1" si="26"/>
        <v xml:space="preserve">  SV(t)mo</v>
      </c>
      <c r="M92" s="306" t="str">
        <f t="shared" ca="1" si="27"/>
        <v xml:space="preserve"> SV(t)cum</v>
      </c>
      <c r="N92" s="184">
        <f t="shared" si="30"/>
        <v>89</v>
      </c>
    </row>
    <row r="93" spans="1:14" x14ac:dyDescent="0.2">
      <c r="A93" s="174" t="str">
        <f t="shared" ca="1" si="28"/>
        <v xml:space="preserve"> </v>
      </c>
      <c r="B93" s="174" t="str">
        <f t="shared" ca="1" si="29"/>
        <v xml:space="preserve"> </v>
      </c>
      <c r="C93" s="300" t="str">
        <f t="shared" ca="1" si="17"/>
        <v>Pc=&gt;Sc</v>
      </c>
      <c r="D93" s="301" t="str">
        <f t="shared" ca="1" si="18"/>
        <v xml:space="preserve">    NUM</v>
      </c>
      <c r="E93" s="301" t="str">
        <f t="shared" ca="1" si="19"/>
        <v xml:space="preserve">     DENOM</v>
      </c>
      <c r="F93" s="302" t="str">
        <f t="shared" ca="1" si="20"/>
        <v xml:space="preserve"> InterpVal</v>
      </c>
      <c r="G93" s="303" t="str">
        <f t="shared" ca="1" si="21"/>
        <v xml:space="preserve">  EScum</v>
      </c>
      <c r="H93" s="303" t="str">
        <f t="shared" ca="1" si="22"/>
        <v xml:space="preserve">   ESmo</v>
      </c>
      <c r="I93" s="304" t="str">
        <f t="shared" ca="1" si="23"/>
        <v xml:space="preserve">  SPI(t)mo</v>
      </c>
      <c r="J93" s="304" t="str">
        <f t="shared" ca="1" si="24"/>
        <v xml:space="preserve">  SPI(t)cum</v>
      </c>
      <c r="K93" s="305" t="str">
        <f t="shared" ca="1" si="25"/>
        <v>AT</v>
      </c>
      <c r="L93" s="304" t="str">
        <f t="shared" ca="1" si="26"/>
        <v xml:space="preserve">  SV(t)mo</v>
      </c>
      <c r="M93" s="306" t="str">
        <f t="shared" ca="1" si="27"/>
        <v xml:space="preserve"> SV(t)cum</v>
      </c>
      <c r="N93" s="184">
        <f t="shared" si="30"/>
        <v>90</v>
      </c>
    </row>
    <row r="94" spans="1:14" x14ac:dyDescent="0.2">
      <c r="A94" s="174" t="str">
        <f t="shared" ca="1" si="28"/>
        <v xml:space="preserve"> </v>
      </c>
      <c r="B94" s="174" t="str">
        <f t="shared" ca="1" si="29"/>
        <v xml:space="preserve"> </v>
      </c>
      <c r="C94" s="300" t="str">
        <f t="shared" ca="1" si="17"/>
        <v>Pc=&gt;Sc</v>
      </c>
      <c r="D94" s="301" t="str">
        <f t="shared" ca="1" si="18"/>
        <v xml:space="preserve">    NUM</v>
      </c>
      <c r="E94" s="301" t="str">
        <f t="shared" ca="1" si="19"/>
        <v xml:space="preserve">     DENOM</v>
      </c>
      <c r="F94" s="302" t="str">
        <f t="shared" ca="1" si="20"/>
        <v xml:space="preserve"> InterpVal</v>
      </c>
      <c r="G94" s="303" t="str">
        <f t="shared" ca="1" si="21"/>
        <v xml:space="preserve">  EScum</v>
      </c>
      <c r="H94" s="303" t="str">
        <f t="shared" ca="1" si="22"/>
        <v xml:space="preserve">   ESmo</v>
      </c>
      <c r="I94" s="304" t="str">
        <f t="shared" ca="1" si="23"/>
        <v xml:space="preserve">  SPI(t)mo</v>
      </c>
      <c r="J94" s="304" t="str">
        <f t="shared" ca="1" si="24"/>
        <v xml:space="preserve">  SPI(t)cum</v>
      </c>
      <c r="K94" s="305" t="str">
        <f t="shared" ca="1" si="25"/>
        <v>AT</v>
      </c>
      <c r="L94" s="304" t="str">
        <f t="shared" ca="1" si="26"/>
        <v xml:space="preserve">  SV(t)mo</v>
      </c>
      <c r="M94" s="306" t="str">
        <f t="shared" ca="1" si="27"/>
        <v xml:space="preserve"> SV(t)cum</v>
      </c>
      <c r="N94" s="184">
        <f t="shared" si="30"/>
        <v>91</v>
      </c>
    </row>
    <row r="95" spans="1:14" x14ac:dyDescent="0.2">
      <c r="A95" s="174" t="str">
        <f t="shared" ca="1" si="28"/>
        <v xml:space="preserve"> </v>
      </c>
      <c r="B95" s="174" t="str">
        <f t="shared" ca="1" si="29"/>
        <v xml:space="preserve"> </v>
      </c>
      <c r="C95" s="300" t="str">
        <f t="shared" ca="1" si="17"/>
        <v>Pc=&gt;Sc</v>
      </c>
      <c r="D95" s="301" t="str">
        <f t="shared" ca="1" si="18"/>
        <v xml:space="preserve">    NUM</v>
      </c>
      <c r="E95" s="301" t="str">
        <f t="shared" ca="1" si="19"/>
        <v xml:space="preserve">     DENOM</v>
      </c>
      <c r="F95" s="302" t="str">
        <f t="shared" ca="1" si="20"/>
        <v xml:space="preserve"> InterpVal</v>
      </c>
      <c r="G95" s="303" t="str">
        <f t="shared" ca="1" si="21"/>
        <v xml:space="preserve">  EScum</v>
      </c>
      <c r="H95" s="303" t="str">
        <f t="shared" ca="1" si="22"/>
        <v xml:space="preserve">   ESmo</v>
      </c>
      <c r="I95" s="304" t="str">
        <f t="shared" ca="1" si="23"/>
        <v xml:space="preserve">  SPI(t)mo</v>
      </c>
      <c r="J95" s="304" t="str">
        <f t="shared" ca="1" si="24"/>
        <v xml:space="preserve">  SPI(t)cum</v>
      </c>
      <c r="K95" s="305" t="str">
        <f t="shared" ca="1" si="25"/>
        <v>AT</v>
      </c>
      <c r="L95" s="304" t="str">
        <f t="shared" ca="1" si="26"/>
        <v xml:space="preserve">  SV(t)mo</v>
      </c>
      <c r="M95" s="306" t="str">
        <f t="shared" ca="1" si="27"/>
        <v xml:space="preserve"> SV(t)cum</v>
      </c>
      <c r="N95" s="184">
        <f t="shared" si="30"/>
        <v>92</v>
      </c>
    </row>
    <row r="96" spans="1:14" x14ac:dyDescent="0.2">
      <c r="A96" s="174" t="str">
        <f t="shared" ca="1" si="28"/>
        <v xml:space="preserve"> </v>
      </c>
      <c r="B96" s="174" t="str">
        <f t="shared" ca="1" si="29"/>
        <v xml:space="preserve"> </v>
      </c>
      <c r="C96" s="300" t="str">
        <f t="shared" ca="1" si="17"/>
        <v>Pc=&gt;Sc</v>
      </c>
      <c r="D96" s="301" t="str">
        <f t="shared" ca="1" si="18"/>
        <v xml:space="preserve">    NUM</v>
      </c>
      <c r="E96" s="301" t="str">
        <f t="shared" ca="1" si="19"/>
        <v xml:space="preserve">     DENOM</v>
      </c>
      <c r="F96" s="302" t="str">
        <f t="shared" ca="1" si="20"/>
        <v xml:space="preserve"> InterpVal</v>
      </c>
      <c r="G96" s="303" t="str">
        <f t="shared" ca="1" si="21"/>
        <v xml:space="preserve">  EScum</v>
      </c>
      <c r="H96" s="303" t="str">
        <f t="shared" ca="1" si="22"/>
        <v xml:space="preserve">   ESmo</v>
      </c>
      <c r="I96" s="304" t="str">
        <f t="shared" ca="1" si="23"/>
        <v xml:space="preserve">  SPI(t)mo</v>
      </c>
      <c r="J96" s="304" t="str">
        <f t="shared" ca="1" si="24"/>
        <v xml:space="preserve">  SPI(t)cum</v>
      </c>
      <c r="K96" s="305" t="str">
        <f t="shared" ca="1" si="25"/>
        <v>AT</v>
      </c>
      <c r="L96" s="304" t="str">
        <f t="shared" ca="1" si="26"/>
        <v xml:space="preserve">  SV(t)mo</v>
      </c>
      <c r="M96" s="306" t="str">
        <f t="shared" ca="1" si="27"/>
        <v xml:space="preserve"> SV(t)cum</v>
      </c>
      <c r="N96" s="184">
        <f t="shared" si="30"/>
        <v>93</v>
      </c>
    </row>
    <row r="97" spans="1:14" x14ac:dyDescent="0.2">
      <c r="A97" s="174" t="str">
        <f t="shared" ca="1" si="28"/>
        <v xml:space="preserve"> </v>
      </c>
      <c r="B97" s="174" t="str">
        <f t="shared" ca="1" si="29"/>
        <v xml:space="preserve"> </v>
      </c>
      <c r="C97" s="300" t="str">
        <f t="shared" ca="1" si="17"/>
        <v>Pc=&gt;Sc</v>
      </c>
      <c r="D97" s="301" t="str">
        <f t="shared" ca="1" si="18"/>
        <v xml:space="preserve">    NUM</v>
      </c>
      <c r="E97" s="301" t="str">
        <f t="shared" ca="1" si="19"/>
        <v xml:space="preserve">     DENOM</v>
      </c>
      <c r="F97" s="302" t="str">
        <f t="shared" ca="1" si="20"/>
        <v xml:space="preserve"> InterpVal</v>
      </c>
      <c r="G97" s="303" t="str">
        <f t="shared" ca="1" si="21"/>
        <v xml:space="preserve">  EScum</v>
      </c>
      <c r="H97" s="303" t="str">
        <f t="shared" ca="1" si="22"/>
        <v xml:space="preserve">   ESmo</v>
      </c>
      <c r="I97" s="304" t="str">
        <f t="shared" ca="1" si="23"/>
        <v xml:space="preserve">  SPI(t)mo</v>
      </c>
      <c r="J97" s="304" t="str">
        <f t="shared" ca="1" si="24"/>
        <v xml:space="preserve">  SPI(t)cum</v>
      </c>
      <c r="K97" s="305" t="str">
        <f t="shared" ca="1" si="25"/>
        <v>AT</v>
      </c>
      <c r="L97" s="304" t="str">
        <f t="shared" ca="1" si="26"/>
        <v xml:space="preserve">  SV(t)mo</v>
      </c>
      <c r="M97" s="306" t="str">
        <f t="shared" ca="1" si="27"/>
        <v xml:space="preserve"> SV(t)cum</v>
      </c>
      <c r="N97" s="184">
        <f t="shared" si="30"/>
        <v>94</v>
      </c>
    </row>
    <row r="98" spans="1:14" x14ac:dyDescent="0.2">
      <c r="A98" s="174" t="str">
        <f t="shared" ca="1" si="28"/>
        <v xml:space="preserve"> </v>
      </c>
      <c r="B98" s="174" t="str">
        <f t="shared" ca="1" si="29"/>
        <v xml:space="preserve"> </v>
      </c>
      <c r="C98" s="300" t="str">
        <f t="shared" ca="1" si="17"/>
        <v>Pc=&gt;Sc</v>
      </c>
      <c r="D98" s="301" t="str">
        <f t="shared" ca="1" si="18"/>
        <v xml:space="preserve">    NUM</v>
      </c>
      <c r="E98" s="301" t="str">
        <f t="shared" ca="1" si="19"/>
        <v xml:space="preserve">     DENOM</v>
      </c>
      <c r="F98" s="302" t="str">
        <f t="shared" ca="1" si="20"/>
        <v xml:space="preserve"> InterpVal</v>
      </c>
      <c r="G98" s="303" t="str">
        <f t="shared" ca="1" si="21"/>
        <v xml:space="preserve">  EScum</v>
      </c>
      <c r="H98" s="303" t="str">
        <f t="shared" ca="1" si="22"/>
        <v xml:space="preserve">   ESmo</v>
      </c>
      <c r="I98" s="304" t="str">
        <f t="shared" ca="1" si="23"/>
        <v xml:space="preserve">  SPI(t)mo</v>
      </c>
      <c r="J98" s="304" t="str">
        <f t="shared" ca="1" si="24"/>
        <v xml:space="preserve">  SPI(t)cum</v>
      </c>
      <c r="K98" s="305" t="str">
        <f t="shared" ca="1" si="25"/>
        <v>AT</v>
      </c>
      <c r="L98" s="304" t="str">
        <f t="shared" ca="1" si="26"/>
        <v xml:space="preserve">  SV(t)mo</v>
      </c>
      <c r="M98" s="306" t="str">
        <f t="shared" ca="1" si="27"/>
        <v xml:space="preserve"> SV(t)cum</v>
      </c>
      <c r="N98" s="184">
        <f t="shared" si="30"/>
        <v>95</v>
      </c>
    </row>
    <row r="99" spans="1:14" x14ac:dyDescent="0.2">
      <c r="A99" s="174" t="str">
        <f t="shared" ca="1" si="28"/>
        <v xml:space="preserve"> </v>
      </c>
      <c r="B99" s="174" t="str">
        <f t="shared" ca="1" si="29"/>
        <v xml:space="preserve"> </v>
      </c>
      <c r="C99" s="300" t="str">
        <f t="shared" ca="1" si="17"/>
        <v>Pc=&gt;Sc</v>
      </c>
      <c r="D99" s="301" t="str">
        <f t="shared" ca="1" si="18"/>
        <v xml:space="preserve">    NUM</v>
      </c>
      <c r="E99" s="301" t="str">
        <f t="shared" ca="1" si="19"/>
        <v xml:space="preserve">     DENOM</v>
      </c>
      <c r="F99" s="302" t="str">
        <f t="shared" ca="1" si="20"/>
        <v xml:space="preserve"> InterpVal</v>
      </c>
      <c r="G99" s="303" t="str">
        <f t="shared" ca="1" si="21"/>
        <v xml:space="preserve">  EScum</v>
      </c>
      <c r="H99" s="303" t="str">
        <f t="shared" ca="1" si="22"/>
        <v xml:space="preserve">   ESmo</v>
      </c>
      <c r="I99" s="304" t="str">
        <f t="shared" ca="1" si="23"/>
        <v xml:space="preserve">  SPI(t)mo</v>
      </c>
      <c r="J99" s="304" t="str">
        <f t="shared" ca="1" si="24"/>
        <v xml:space="preserve">  SPI(t)cum</v>
      </c>
      <c r="K99" s="305" t="str">
        <f t="shared" ca="1" si="25"/>
        <v>AT</v>
      </c>
      <c r="L99" s="304" t="str">
        <f t="shared" ca="1" si="26"/>
        <v xml:space="preserve">  SV(t)mo</v>
      </c>
      <c r="M99" s="306" t="str">
        <f t="shared" ca="1" si="27"/>
        <v xml:space="preserve"> SV(t)cum</v>
      </c>
      <c r="N99" s="184">
        <f t="shared" si="30"/>
        <v>96</v>
      </c>
    </row>
    <row r="100" spans="1:14" x14ac:dyDescent="0.2">
      <c r="A100" s="174" t="str">
        <f t="shared" ca="1" si="28"/>
        <v xml:space="preserve"> </v>
      </c>
      <c r="B100" s="174" t="str">
        <f t="shared" ca="1" si="29"/>
        <v xml:space="preserve"> </v>
      </c>
      <c r="C100" s="300" t="str">
        <f t="shared" ca="1" si="17"/>
        <v>Pc=&gt;Sc</v>
      </c>
      <c r="D100" s="301" t="str">
        <f t="shared" ca="1" si="18"/>
        <v xml:space="preserve">    NUM</v>
      </c>
      <c r="E100" s="301" t="str">
        <f t="shared" ca="1" si="19"/>
        <v xml:space="preserve">     DENOM</v>
      </c>
      <c r="F100" s="302" t="str">
        <f t="shared" ca="1" si="20"/>
        <v xml:space="preserve"> InterpVal</v>
      </c>
      <c r="G100" s="303" t="str">
        <f t="shared" ca="1" si="21"/>
        <v xml:space="preserve">  EScum</v>
      </c>
      <c r="H100" s="303" t="str">
        <f t="shared" ca="1" si="22"/>
        <v xml:space="preserve">   ESmo</v>
      </c>
      <c r="I100" s="304" t="str">
        <f t="shared" ca="1" si="23"/>
        <v xml:space="preserve">  SPI(t)mo</v>
      </c>
      <c r="J100" s="304" t="str">
        <f t="shared" ca="1" si="24"/>
        <v xml:space="preserve">  SPI(t)cum</v>
      </c>
      <c r="K100" s="305" t="str">
        <f t="shared" ca="1" si="25"/>
        <v>AT</v>
      </c>
      <c r="L100" s="304" t="str">
        <f t="shared" ca="1" si="26"/>
        <v xml:space="preserve">  SV(t)mo</v>
      </c>
      <c r="M100" s="306" t="str">
        <f t="shared" ca="1" si="27"/>
        <v xml:space="preserve"> SV(t)cum</v>
      </c>
      <c r="N100" s="184">
        <f t="shared" si="30"/>
        <v>97</v>
      </c>
    </row>
    <row r="101" spans="1:14" x14ac:dyDescent="0.2">
      <c r="A101" s="174" t="str">
        <f t="shared" ca="1" si="28"/>
        <v xml:space="preserve"> </v>
      </c>
      <c r="B101" s="174" t="str">
        <f t="shared" ca="1" si="29"/>
        <v xml:space="preserve"> </v>
      </c>
      <c r="C101" s="300" t="str">
        <f t="shared" ca="1" si="17"/>
        <v>Pc=&gt;Sc</v>
      </c>
      <c r="D101" s="301" t="str">
        <f t="shared" ca="1" si="18"/>
        <v xml:space="preserve">    NUM</v>
      </c>
      <c r="E101" s="301" t="str">
        <f t="shared" ca="1" si="19"/>
        <v xml:space="preserve">     DENOM</v>
      </c>
      <c r="F101" s="302" t="str">
        <f t="shared" ca="1" si="20"/>
        <v xml:space="preserve"> InterpVal</v>
      </c>
      <c r="G101" s="303" t="str">
        <f t="shared" ca="1" si="21"/>
        <v xml:space="preserve">  EScum</v>
      </c>
      <c r="H101" s="303" t="str">
        <f t="shared" ca="1" si="22"/>
        <v xml:space="preserve">   ESmo</v>
      </c>
      <c r="I101" s="304" t="str">
        <f t="shared" ca="1" si="23"/>
        <v xml:space="preserve">  SPI(t)mo</v>
      </c>
      <c r="J101" s="304" t="str">
        <f t="shared" ca="1" si="24"/>
        <v xml:space="preserve">  SPI(t)cum</v>
      </c>
      <c r="K101" s="305" t="str">
        <f t="shared" ca="1" si="25"/>
        <v>AT</v>
      </c>
      <c r="L101" s="304" t="str">
        <f t="shared" ca="1" si="26"/>
        <v xml:space="preserve">  SV(t)mo</v>
      </c>
      <c r="M101" s="306" t="str">
        <f t="shared" ca="1" si="27"/>
        <v xml:space="preserve"> SV(t)cum</v>
      </c>
      <c r="N101" s="184">
        <f t="shared" si="30"/>
        <v>98</v>
      </c>
    </row>
    <row r="102" spans="1:14" x14ac:dyDescent="0.2">
      <c r="A102" s="174" t="str">
        <f t="shared" ca="1" si="28"/>
        <v xml:space="preserve"> </v>
      </c>
      <c r="B102" s="174" t="str">
        <f t="shared" ca="1" si="29"/>
        <v xml:space="preserve"> </v>
      </c>
      <c r="C102" s="300" t="str">
        <f t="shared" ca="1" si="17"/>
        <v>Pc=&gt;Sc</v>
      </c>
      <c r="D102" s="301" t="str">
        <f t="shared" ca="1" si="18"/>
        <v xml:space="preserve">    NUM</v>
      </c>
      <c r="E102" s="301" t="str">
        <f t="shared" ca="1" si="19"/>
        <v xml:space="preserve">     DENOM</v>
      </c>
      <c r="F102" s="302" t="str">
        <f t="shared" ca="1" si="20"/>
        <v xml:space="preserve"> InterpVal</v>
      </c>
      <c r="G102" s="303" t="str">
        <f t="shared" ca="1" si="21"/>
        <v xml:space="preserve">  EScum</v>
      </c>
      <c r="H102" s="303" t="str">
        <f t="shared" ca="1" si="22"/>
        <v xml:space="preserve">   ESmo</v>
      </c>
      <c r="I102" s="304" t="str">
        <f t="shared" ca="1" si="23"/>
        <v xml:space="preserve">  SPI(t)mo</v>
      </c>
      <c r="J102" s="304" t="str">
        <f t="shared" ca="1" si="24"/>
        <v xml:space="preserve">  SPI(t)cum</v>
      </c>
      <c r="K102" s="305" t="str">
        <f t="shared" ca="1" si="25"/>
        <v>AT</v>
      </c>
      <c r="L102" s="304" t="str">
        <f t="shared" ca="1" si="26"/>
        <v xml:space="preserve">  SV(t)mo</v>
      </c>
      <c r="M102" s="306" t="str">
        <f t="shared" ca="1" si="27"/>
        <v xml:space="preserve"> SV(t)cum</v>
      </c>
      <c r="N102" s="184">
        <f t="shared" si="30"/>
        <v>99</v>
      </c>
    </row>
    <row r="103" spans="1:14" x14ac:dyDescent="0.2">
      <c r="A103" s="174" t="str">
        <f t="shared" ca="1" si="28"/>
        <v xml:space="preserve"> </v>
      </c>
      <c r="B103" s="174" t="str">
        <f t="shared" ca="1" si="29"/>
        <v xml:space="preserve"> </v>
      </c>
      <c r="C103" s="300" t="str">
        <f t="shared" ca="1" si="17"/>
        <v>Pc=&gt;Sc</v>
      </c>
      <c r="D103" s="301" t="str">
        <f t="shared" ca="1" si="18"/>
        <v xml:space="preserve">    NUM</v>
      </c>
      <c r="E103" s="301" t="str">
        <f t="shared" ca="1" si="19"/>
        <v xml:space="preserve">     DENOM</v>
      </c>
      <c r="F103" s="302" t="str">
        <f t="shared" ca="1" si="20"/>
        <v xml:space="preserve"> InterpVal</v>
      </c>
      <c r="G103" s="303" t="str">
        <f t="shared" ca="1" si="21"/>
        <v xml:space="preserve">  EScum</v>
      </c>
      <c r="H103" s="303" t="str">
        <f t="shared" ca="1" si="22"/>
        <v xml:space="preserve">   ESmo</v>
      </c>
      <c r="I103" s="304" t="str">
        <f t="shared" ca="1" si="23"/>
        <v xml:space="preserve">  SPI(t)mo</v>
      </c>
      <c r="J103" s="304" t="str">
        <f t="shared" ca="1" si="24"/>
        <v xml:space="preserve">  SPI(t)cum</v>
      </c>
      <c r="K103" s="305" t="str">
        <f t="shared" ca="1" si="25"/>
        <v>AT</v>
      </c>
      <c r="L103" s="304" t="str">
        <f t="shared" ca="1" si="26"/>
        <v xml:space="preserve">  SV(t)mo</v>
      </c>
      <c r="M103" s="306" t="str">
        <f t="shared" ca="1" si="27"/>
        <v xml:space="preserve"> SV(t)cum</v>
      </c>
      <c r="N103" s="184">
        <f t="shared" si="30"/>
        <v>100</v>
      </c>
    </row>
    <row r="104" spans="1:14" x14ac:dyDescent="0.2">
      <c r="A104" s="174" t="str">
        <f t="shared" ca="1" si="28"/>
        <v xml:space="preserve"> </v>
      </c>
      <c r="B104" s="174" t="str">
        <f t="shared" ca="1" si="29"/>
        <v xml:space="preserve"> </v>
      </c>
      <c r="C104" s="300" t="str">
        <f t="shared" ca="1" si="17"/>
        <v>Pc=&gt;Sc</v>
      </c>
      <c r="D104" s="301" t="str">
        <f t="shared" ca="1" si="18"/>
        <v xml:space="preserve">    NUM</v>
      </c>
      <c r="E104" s="301" t="str">
        <f t="shared" ca="1" si="19"/>
        <v xml:space="preserve">     DENOM</v>
      </c>
      <c r="F104" s="302" t="str">
        <f t="shared" ca="1" si="20"/>
        <v xml:space="preserve"> InterpVal</v>
      </c>
      <c r="G104" s="303" t="str">
        <f t="shared" ca="1" si="21"/>
        <v xml:space="preserve">  EScum</v>
      </c>
      <c r="H104" s="303" t="str">
        <f t="shared" ca="1" si="22"/>
        <v xml:space="preserve">   ESmo</v>
      </c>
      <c r="I104" s="304" t="str">
        <f t="shared" ca="1" si="23"/>
        <v xml:space="preserve">  SPI(t)mo</v>
      </c>
      <c r="J104" s="304" t="str">
        <f t="shared" ca="1" si="24"/>
        <v xml:space="preserve">  SPI(t)cum</v>
      </c>
      <c r="K104" s="305" t="str">
        <f t="shared" ca="1" si="25"/>
        <v>AT</v>
      </c>
      <c r="L104" s="304" t="str">
        <f t="shared" ca="1" si="26"/>
        <v xml:space="preserve">  SV(t)mo</v>
      </c>
      <c r="M104" s="306" t="str">
        <f t="shared" ca="1" si="27"/>
        <v xml:space="preserve"> SV(t)cum</v>
      </c>
      <c r="N104" s="184">
        <f t="shared" si="30"/>
        <v>101</v>
      </c>
    </row>
    <row r="105" spans="1:14" x14ac:dyDescent="0.2">
      <c r="A105" s="174" t="str">
        <f t="shared" ca="1" si="28"/>
        <v xml:space="preserve"> </v>
      </c>
      <c r="B105" s="174" t="str">
        <f t="shared" ca="1" si="29"/>
        <v xml:space="preserve"> </v>
      </c>
      <c r="C105" s="300" t="str">
        <f t="shared" ca="1" si="17"/>
        <v>Pc=&gt;Sc</v>
      </c>
      <c r="D105" s="301" t="str">
        <f t="shared" ca="1" si="18"/>
        <v xml:space="preserve">    NUM</v>
      </c>
      <c r="E105" s="301" t="str">
        <f t="shared" ca="1" si="19"/>
        <v xml:space="preserve">     DENOM</v>
      </c>
      <c r="F105" s="302" t="str">
        <f t="shared" ca="1" si="20"/>
        <v xml:space="preserve"> InterpVal</v>
      </c>
      <c r="G105" s="303" t="str">
        <f t="shared" ca="1" si="21"/>
        <v xml:space="preserve">  EScum</v>
      </c>
      <c r="H105" s="303" t="str">
        <f t="shared" ca="1" si="22"/>
        <v xml:space="preserve">   ESmo</v>
      </c>
      <c r="I105" s="304" t="str">
        <f t="shared" ca="1" si="23"/>
        <v xml:space="preserve">  SPI(t)mo</v>
      </c>
      <c r="J105" s="304" t="str">
        <f t="shared" ca="1" si="24"/>
        <v xml:space="preserve">  SPI(t)cum</v>
      </c>
      <c r="K105" s="305" t="str">
        <f t="shared" ca="1" si="25"/>
        <v>AT</v>
      </c>
      <c r="L105" s="304" t="str">
        <f t="shared" ca="1" si="26"/>
        <v xml:space="preserve">  SV(t)mo</v>
      </c>
      <c r="M105" s="306" t="str">
        <f t="shared" ca="1" si="27"/>
        <v xml:space="preserve"> SV(t)cum</v>
      </c>
      <c r="N105" s="184">
        <f t="shared" si="30"/>
        <v>102</v>
      </c>
    </row>
    <row r="106" spans="1:14" x14ac:dyDescent="0.2">
      <c r="A106" s="174" t="str">
        <f t="shared" ca="1" si="28"/>
        <v xml:space="preserve"> </v>
      </c>
      <c r="B106" s="174" t="str">
        <f t="shared" ca="1" si="29"/>
        <v xml:space="preserve"> </v>
      </c>
      <c r="C106" s="300" t="str">
        <f t="shared" ca="1" si="17"/>
        <v>Pc=&gt;Sc</v>
      </c>
      <c r="D106" s="301" t="str">
        <f t="shared" ca="1" si="18"/>
        <v xml:space="preserve">    NUM</v>
      </c>
      <c r="E106" s="301" t="str">
        <f t="shared" ca="1" si="19"/>
        <v xml:space="preserve">     DENOM</v>
      </c>
      <c r="F106" s="302" t="str">
        <f t="shared" ca="1" si="20"/>
        <v xml:space="preserve"> InterpVal</v>
      </c>
      <c r="G106" s="303" t="str">
        <f t="shared" ca="1" si="21"/>
        <v xml:space="preserve">  EScum</v>
      </c>
      <c r="H106" s="303" t="str">
        <f t="shared" ca="1" si="22"/>
        <v xml:space="preserve">   ESmo</v>
      </c>
      <c r="I106" s="304" t="str">
        <f t="shared" ca="1" si="23"/>
        <v xml:space="preserve">  SPI(t)mo</v>
      </c>
      <c r="J106" s="304" t="str">
        <f t="shared" ca="1" si="24"/>
        <v xml:space="preserve">  SPI(t)cum</v>
      </c>
      <c r="K106" s="305" t="str">
        <f t="shared" ca="1" si="25"/>
        <v>AT</v>
      </c>
      <c r="L106" s="304" t="str">
        <f t="shared" ca="1" si="26"/>
        <v xml:space="preserve">  SV(t)mo</v>
      </c>
      <c r="M106" s="306" t="str">
        <f t="shared" ca="1" si="27"/>
        <v xml:space="preserve"> SV(t)cum</v>
      </c>
      <c r="N106" s="184">
        <f t="shared" si="30"/>
        <v>103</v>
      </c>
    </row>
    <row r="107" spans="1:14" x14ac:dyDescent="0.2">
      <c r="A107" s="174" t="str">
        <f t="shared" ca="1" si="28"/>
        <v xml:space="preserve"> </v>
      </c>
      <c r="B107" s="174" t="str">
        <f t="shared" ca="1" si="29"/>
        <v xml:space="preserve"> </v>
      </c>
      <c r="C107" s="300" t="str">
        <f t="shared" ca="1" si="17"/>
        <v>Pc=&gt;Sc</v>
      </c>
      <c r="D107" s="301" t="str">
        <f t="shared" ca="1" si="18"/>
        <v xml:space="preserve">    NUM</v>
      </c>
      <c r="E107" s="301" t="str">
        <f t="shared" ca="1" si="19"/>
        <v xml:space="preserve">     DENOM</v>
      </c>
      <c r="F107" s="302" t="str">
        <f t="shared" ca="1" si="20"/>
        <v xml:space="preserve"> InterpVal</v>
      </c>
      <c r="G107" s="303" t="str">
        <f t="shared" ca="1" si="21"/>
        <v xml:space="preserve">  EScum</v>
      </c>
      <c r="H107" s="303" t="str">
        <f t="shared" ca="1" si="22"/>
        <v xml:space="preserve">   ESmo</v>
      </c>
      <c r="I107" s="304" t="str">
        <f t="shared" ca="1" si="23"/>
        <v xml:space="preserve">  SPI(t)mo</v>
      </c>
      <c r="J107" s="304" t="str">
        <f t="shared" ca="1" si="24"/>
        <v xml:space="preserve">  SPI(t)cum</v>
      </c>
      <c r="K107" s="305" t="str">
        <f t="shared" ca="1" si="25"/>
        <v>AT</v>
      </c>
      <c r="L107" s="304" t="str">
        <f t="shared" ca="1" si="26"/>
        <v xml:space="preserve">  SV(t)mo</v>
      </c>
      <c r="M107" s="306" t="str">
        <f t="shared" ca="1" si="27"/>
        <v xml:space="preserve"> SV(t)cum</v>
      </c>
      <c r="N107" s="184">
        <f t="shared" si="30"/>
        <v>104</v>
      </c>
    </row>
    <row r="108" spans="1:14" x14ac:dyDescent="0.2">
      <c r="A108" s="174" t="str">
        <f t="shared" ca="1" si="28"/>
        <v xml:space="preserve"> </v>
      </c>
      <c r="B108" s="174" t="str">
        <f t="shared" ca="1" si="29"/>
        <v xml:space="preserve"> </v>
      </c>
      <c r="C108" s="300" t="str">
        <f t="shared" ca="1" si="17"/>
        <v>Pc=&gt;Sc</v>
      </c>
      <c r="D108" s="301" t="str">
        <f t="shared" ca="1" si="18"/>
        <v xml:space="preserve">    NUM</v>
      </c>
      <c r="E108" s="301" t="str">
        <f t="shared" ca="1" si="19"/>
        <v xml:space="preserve">     DENOM</v>
      </c>
      <c r="F108" s="302" t="str">
        <f t="shared" ca="1" si="20"/>
        <v xml:space="preserve"> InterpVal</v>
      </c>
      <c r="G108" s="303" t="str">
        <f t="shared" ca="1" si="21"/>
        <v xml:space="preserve">  EScum</v>
      </c>
      <c r="H108" s="303" t="str">
        <f t="shared" ca="1" si="22"/>
        <v xml:space="preserve">   ESmo</v>
      </c>
      <c r="I108" s="304" t="str">
        <f t="shared" ca="1" si="23"/>
        <v xml:space="preserve">  SPI(t)mo</v>
      </c>
      <c r="J108" s="304" t="str">
        <f t="shared" ca="1" si="24"/>
        <v xml:space="preserve">  SPI(t)cum</v>
      </c>
      <c r="K108" s="305" t="str">
        <f t="shared" ca="1" si="25"/>
        <v>AT</v>
      </c>
      <c r="L108" s="304" t="str">
        <f t="shared" ca="1" si="26"/>
        <v xml:space="preserve">  SV(t)mo</v>
      </c>
      <c r="M108" s="306" t="str">
        <f t="shared" ca="1" si="27"/>
        <v xml:space="preserve"> SV(t)cum</v>
      </c>
      <c r="N108" s="184">
        <f t="shared" si="30"/>
        <v>105</v>
      </c>
    </row>
    <row r="109" spans="1:14" x14ac:dyDescent="0.2">
      <c r="A109" s="174" t="str">
        <f t="shared" ca="1" si="28"/>
        <v xml:space="preserve"> </v>
      </c>
      <c r="B109" s="174" t="str">
        <f t="shared" ca="1" si="29"/>
        <v xml:space="preserve"> </v>
      </c>
      <c r="C109" s="300" t="str">
        <f t="shared" ca="1" si="17"/>
        <v>Pc=&gt;Sc</v>
      </c>
      <c r="D109" s="301" t="str">
        <f t="shared" ca="1" si="18"/>
        <v xml:space="preserve">    NUM</v>
      </c>
      <c r="E109" s="301" t="str">
        <f t="shared" ca="1" si="19"/>
        <v xml:space="preserve">     DENOM</v>
      </c>
      <c r="F109" s="302" t="str">
        <f t="shared" ca="1" si="20"/>
        <v xml:space="preserve"> InterpVal</v>
      </c>
      <c r="G109" s="303" t="str">
        <f t="shared" ca="1" si="21"/>
        <v xml:space="preserve">  EScum</v>
      </c>
      <c r="H109" s="303" t="str">
        <f t="shared" ca="1" si="22"/>
        <v xml:space="preserve">   ESmo</v>
      </c>
      <c r="I109" s="304" t="str">
        <f t="shared" ca="1" si="23"/>
        <v xml:space="preserve">  SPI(t)mo</v>
      </c>
      <c r="J109" s="304" t="str">
        <f t="shared" ca="1" si="24"/>
        <v xml:space="preserve">  SPI(t)cum</v>
      </c>
      <c r="K109" s="305" t="str">
        <f t="shared" ca="1" si="25"/>
        <v>AT</v>
      </c>
      <c r="L109" s="304" t="str">
        <f t="shared" ca="1" si="26"/>
        <v xml:space="preserve">  SV(t)mo</v>
      </c>
      <c r="M109" s="306" t="str">
        <f t="shared" ca="1" si="27"/>
        <v xml:space="preserve"> SV(t)cum</v>
      </c>
      <c r="N109" s="184">
        <f t="shared" si="30"/>
        <v>106</v>
      </c>
    </row>
    <row r="110" spans="1:14" x14ac:dyDescent="0.2">
      <c r="A110" s="174" t="str">
        <f t="shared" ca="1" si="28"/>
        <v xml:space="preserve"> </v>
      </c>
      <c r="B110" s="174" t="str">
        <f t="shared" ca="1" si="29"/>
        <v xml:space="preserve"> </v>
      </c>
      <c r="C110" s="300" t="str">
        <f t="shared" ca="1" si="17"/>
        <v>Pc=&gt;Sc</v>
      </c>
      <c r="D110" s="301" t="str">
        <f t="shared" ca="1" si="18"/>
        <v xml:space="preserve">    NUM</v>
      </c>
      <c r="E110" s="301" t="str">
        <f t="shared" ca="1" si="19"/>
        <v xml:space="preserve">     DENOM</v>
      </c>
      <c r="F110" s="302" t="str">
        <f t="shared" ca="1" si="20"/>
        <v xml:space="preserve"> InterpVal</v>
      </c>
      <c r="G110" s="303" t="str">
        <f t="shared" ca="1" si="21"/>
        <v xml:space="preserve">  EScum</v>
      </c>
      <c r="H110" s="303" t="str">
        <f t="shared" ca="1" si="22"/>
        <v xml:space="preserve">   ESmo</v>
      </c>
      <c r="I110" s="304" t="str">
        <f t="shared" ca="1" si="23"/>
        <v xml:space="preserve">  SPI(t)mo</v>
      </c>
      <c r="J110" s="304" t="str">
        <f t="shared" ca="1" si="24"/>
        <v xml:space="preserve">  SPI(t)cum</v>
      </c>
      <c r="K110" s="305" t="str">
        <f t="shared" ca="1" si="25"/>
        <v>AT</v>
      </c>
      <c r="L110" s="304" t="str">
        <f t="shared" ca="1" si="26"/>
        <v xml:space="preserve">  SV(t)mo</v>
      </c>
      <c r="M110" s="306" t="str">
        <f t="shared" ca="1" si="27"/>
        <v xml:space="preserve"> SV(t)cum</v>
      </c>
      <c r="N110" s="184">
        <f t="shared" si="30"/>
        <v>107</v>
      </c>
    </row>
    <row r="111" spans="1:14" x14ac:dyDescent="0.2">
      <c r="A111" s="174" t="str">
        <f t="shared" ca="1" si="28"/>
        <v xml:space="preserve"> </v>
      </c>
      <c r="B111" s="174" t="str">
        <f t="shared" ca="1" si="29"/>
        <v xml:space="preserve"> </v>
      </c>
      <c r="C111" s="300" t="str">
        <f t="shared" ca="1" si="17"/>
        <v>Pc=&gt;Sc</v>
      </c>
      <c r="D111" s="301" t="str">
        <f t="shared" ca="1" si="18"/>
        <v xml:space="preserve">    NUM</v>
      </c>
      <c r="E111" s="301" t="str">
        <f t="shared" ca="1" si="19"/>
        <v xml:space="preserve">     DENOM</v>
      </c>
      <c r="F111" s="302" t="str">
        <f t="shared" ca="1" si="20"/>
        <v xml:space="preserve"> InterpVal</v>
      </c>
      <c r="G111" s="303" t="str">
        <f t="shared" ca="1" si="21"/>
        <v xml:space="preserve">  EScum</v>
      </c>
      <c r="H111" s="303" t="str">
        <f t="shared" ca="1" si="22"/>
        <v xml:space="preserve">   ESmo</v>
      </c>
      <c r="I111" s="304" t="str">
        <f t="shared" ca="1" si="23"/>
        <v xml:space="preserve">  SPI(t)mo</v>
      </c>
      <c r="J111" s="304" t="str">
        <f t="shared" ca="1" si="24"/>
        <v xml:space="preserve">  SPI(t)cum</v>
      </c>
      <c r="K111" s="305" t="str">
        <f t="shared" ca="1" si="25"/>
        <v>AT</v>
      </c>
      <c r="L111" s="304" t="str">
        <f t="shared" ca="1" si="26"/>
        <v xml:space="preserve">  SV(t)mo</v>
      </c>
      <c r="M111" s="306" t="str">
        <f t="shared" ca="1" si="27"/>
        <v xml:space="preserve"> SV(t)cum</v>
      </c>
      <c r="N111" s="184">
        <f t="shared" si="30"/>
        <v>108</v>
      </c>
    </row>
    <row r="112" spans="1:14" x14ac:dyDescent="0.2">
      <c r="A112" s="174" t="str">
        <f t="shared" ca="1" si="28"/>
        <v xml:space="preserve"> </v>
      </c>
      <c r="B112" s="174" t="str">
        <f t="shared" ca="1" si="29"/>
        <v xml:space="preserve"> </v>
      </c>
      <c r="C112" s="300" t="str">
        <f t="shared" ca="1" si="17"/>
        <v>Pc=&gt;Sc</v>
      </c>
      <c r="D112" s="301" t="str">
        <f t="shared" ca="1" si="18"/>
        <v xml:space="preserve">    NUM</v>
      </c>
      <c r="E112" s="301" t="str">
        <f t="shared" ca="1" si="19"/>
        <v xml:space="preserve">     DENOM</v>
      </c>
      <c r="F112" s="302" t="str">
        <f t="shared" ca="1" si="20"/>
        <v xml:space="preserve"> InterpVal</v>
      </c>
      <c r="G112" s="303" t="str">
        <f t="shared" ca="1" si="21"/>
        <v xml:space="preserve">  EScum</v>
      </c>
      <c r="H112" s="303" t="str">
        <f t="shared" ca="1" si="22"/>
        <v xml:space="preserve">   ESmo</v>
      </c>
      <c r="I112" s="304" t="str">
        <f t="shared" ca="1" si="23"/>
        <v xml:space="preserve">  SPI(t)mo</v>
      </c>
      <c r="J112" s="304" t="str">
        <f t="shared" ca="1" si="24"/>
        <v xml:space="preserve">  SPI(t)cum</v>
      </c>
      <c r="K112" s="305" t="str">
        <f t="shared" ca="1" si="25"/>
        <v>AT</v>
      </c>
      <c r="L112" s="304" t="str">
        <f t="shared" ca="1" si="26"/>
        <v xml:space="preserve">  SV(t)mo</v>
      </c>
      <c r="M112" s="306" t="str">
        <f t="shared" ca="1" si="27"/>
        <v xml:space="preserve"> SV(t)cum</v>
      </c>
      <c r="N112" s="184">
        <f t="shared" si="30"/>
        <v>109</v>
      </c>
    </row>
    <row r="113" spans="1:14" x14ac:dyDescent="0.2">
      <c r="A113" s="174" t="str">
        <f t="shared" ca="1" si="28"/>
        <v xml:space="preserve"> </v>
      </c>
      <c r="B113" s="174" t="str">
        <f t="shared" ca="1" si="29"/>
        <v xml:space="preserve"> </v>
      </c>
      <c r="C113" s="300" t="str">
        <f t="shared" ca="1" si="17"/>
        <v>Pc=&gt;Sc</v>
      </c>
      <c r="D113" s="301" t="str">
        <f t="shared" ca="1" si="18"/>
        <v xml:space="preserve">    NUM</v>
      </c>
      <c r="E113" s="301" t="str">
        <f t="shared" ca="1" si="19"/>
        <v xml:space="preserve">     DENOM</v>
      </c>
      <c r="F113" s="302" t="str">
        <f t="shared" ca="1" si="20"/>
        <v xml:space="preserve"> InterpVal</v>
      </c>
      <c r="G113" s="303" t="str">
        <f t="shared" ca="1" si="21"/>
        <v xml:space="preserve">  EScum</v>
      </c>
      <c r="H113" s="303" t="str">
        <f t="shared" ca="1" si="22"/>
        <v xml:space="preserve">   ESmo</v>
      </c>
      <c r="I113" s="304" t="str">
        <f t="shared" ca="1" si="23"/>
        <v xml:space="preserve">  SPI(t)mo</v>
      </c>
      <c r="J113" s="304" t="str">
        <f t="shared" ca="1" si="24"/>
        <v xml:space="preserve">  SPI(t)cum</v>
      </c>
      <c r="K113" s="305" t="str">
        <f t="shared" ca="1" si="25"/>
        <v>AT</v>
      </c>
      <c r="L113" s="304" t="str">
        <f t="shared" ca="1" si="26"/>
        <v xml:space="preserve">  SV(t)mo</v>
      </c>
      <c r="M113" s="306" t="str">
        <f t="shared" ca="1" si="27"/>
        <v xml:space="preserve"> SV(t)cum</v>
      </c>
      <c r="N113" s="184">
        <f t="shared" si="30"/>
        <v>110</v>
      </c>
    </row>
    <row r="114" spans="1:14" x14ac:dyDescent="0.2">
      <c r="A114" s="174" t="str">
        <f t="shared" ca="1" si="28"/>
        <v xml:space="preserve"> </v>
      </c>
      <c r="B114" s="174" t="str">
        <f t="shared" ca="1" si="29"/>
        <v xml:space="preserve"> </v>
      </c>
      <c r="C114" s="300" t="str">
        <f t="shared" ca="1" si="17"/>
        <v>Pc=&gt;Sc</v>
      </c>
      <c r="D114" s="301" t="str">
        <f t="shared" ca="1" si="18"/>
        <v xml:space="preserve">    NUM</v>
      </c>
      <c r="E114" s="301" t="str">
        <f t="shared" ca="1" si="19"/>
        <v xml:space="preserve">     DENOM</v>
      </c>
      <c r="F114" s="302" t="str">
        <f t="shared" ca="1" si="20"/>
        <v xml:space="preserve"> InterpVal</v>
      </c>
      <c r="G114" s="303" t="str">
        <f t="shared" ca="1" si="21"/>
        <v xml:space="preserve">  EScum</v>
      </c>
      <c r="H114" s="303" t="str">
        <f t="shared" ca="1" si="22"/>
        <v xml:space="preserve">   ESmo</v>
      </c>
      <c r="I114" s="304" t="str">
        <f t="shared" ca="1" si="23"/>
        <v xml:space="preserve">  SPI(t)mo</v>
      </c>
      <c r="J114" s="304" t="str">
        <f t="shared" ca="1" si="24"/>
        <v xml:space="preserve">  SPI(t)cum</v>
      </c>
      <c r="K114" s="305" t="str">
        <f t="shared" ca="1" si="25"/>
        <v>AT</v>
      </c>
      <c r="L114" s="304" t="str">
        <f t="shared" ca="1" si="26"/>
        <v xml:space="preserve">  SV(t)mo</v>
      </c>
      <c r="M114" s="306" t="str">
        <f t="shared" ca="1" si="27"/>
        <v xml:space="preserve"> SV(t)cum</v>
      </c>
      <c r="N114" s="184">
        <f t="shared" si="30"/>
        <v>111</v>
      </c>
    </row>
    <row r="115" spans="1:14" x14ac:dyDescent="0.2">
      <c r="A115" s="174" t="str">
        <f t="shared" ca="1" si="28"/>
        <v xml:space="preserve"> </v>
      </c>
      <c r="B115" s="174" t="str">
        <f t="shared" ca="1" si="29"/>
        <v xml:space="preserve"> </v>
      </c>
      <c r="C115" s="300" t="str">
        <f t="shared" ca="1" si="17"/>
        <v>Pc=&gt;Sc</v>
      </c>
      <c r="D115" s="301" t="str">
        <f t="shared" ca="1" si="18"/>
        <v xml:space="preserve">    NUM</v>
      </c>
      <c r="E115" s="301" t="str">
        <f t="shared" ca="1" si="19"/>
        <v xml:space="preserve">     DENOM</v>
      </c>
      <c r="F115" s="302" t="str">
        <f t="shared" ca="1" si="20"/>
        <v xml:space="preserve"> InterpVal</v>
      </c>
      <c r="G115" s="303" t="str">
        <f t="shared" ca="1" si="21"/>
        <v xml:space="preserve">  EScum</v>
      </c>
      <c r="H115" s="303" t="str">
        <f t="shared" ca="1" si="22"/>
        <v xml:space="preserve">   ESmo</v>
      </c>
      <c r="I115" s="304" t="str">
        <f t="shared" ca="1" si="23"/>
        <v xml:space="preserve">  SPI(t)mo</v>
      </c>
      <c r="J115" s="304" t="str">
        <f t="shared" ca="1" si="24"/>
        <v xml:space="preserve">  SPI(t)cum</v>
      </c>
      <c r="K115" s="305" t="str">
        <f t="shared" ca="1" si="25"/>
        <v>AT</v>
      </c>
      <c r="L115" s="304" t="str">
        <f t="shared" ca="1" si="26"/>
        <v xml:space="preserve">  SV(t)mo</v>
      </c>
      <c r="M115" s="306" t="str">
        <f t="shared" ca="1" si="27"/>
        <v xml:space="preserve"> SV(t)cum</v>
      </c>
      <c r="N115" s="184">
        <f t="shared" si="30"/>
        <v>112</v>
      </c>
    </row>
    <row r="116" spans="1:14" x14ac:dyDescent="0.2">
      <c r="A116" s="174" t="str">
        <f t="shared" ca="1" si="28"/>
        <v xml:space="preserve"> </v>
      </c>
      <c r="B116" s="174" t="str">
        <f t="shared" ca="1" si="29"/>
        <v xml:space="preserve"> </v>
      </c>
      <c r="C116" s="300" t="str">
        <f t="shared" ca="1" si="17"/>
        <v>Pc=&gt;Sc</v>
      </c>
      <c r="D116" s="301" t="str">
        <f t="shared" ca="1" si="18"/>
        <v xml:space="preserve">    NUM</v>
      </c>
      <c r="E116" s="301" t="str">
        <f t="shared" ca="1" si="19"/>
        <v xml:space="preserve">     DENOM</v>
      </c>
      <c r="F116" s="302" t="str">
        <f t="shared" ca="1" si="20"/>
        <v xml:space="preserve"> InterpVal</v>
      </c>
      <c r="G116" s="303" t="str">
        <f t="shared" ca="1" si="21"/>
        <v xml:space="preserve">  EScum</v>
      </c>
      <c r="H116" s="303" t="str">
        <f t="shared" ca="1" si="22"/>
        <v xml:space="preserve">   ESmo</v>
      </c>
      <c r="I116" s="304" t="str">
        <f t="shared" ca="1" si="23"/>
        <v xml:space="preserve">  SPI(t)mo</v>
      </c>
      <c r="J116" s="304" t="str">
        <f t="shared" ca="1" si="24"/>
        <v xml:space="preserve">  SPI(t)cum</v>
      </c>
      <c r="K116" s="305" t="str">
        <f t="shared" ca="1" si="25"/>
        <v>AT</v>
      </c>
      <c r="L116" s="304" t="str">
        <f t="shared" ca="1" si="26"/>
        <v xml:space="preserve">  SV(t)mo</v>
      </c>
      <c r="M116" s="306" t="str">
        <f t="shared" ca="1" si="27"/>
        <v xml:space="preserve"> SV(t)cum</v>
      </c>
      <c r="N116" s="184">
        <f t="shared" si="30"/>
        <v>113</v>
      </c>
    </row>
    <row r="117" spans="1:14" x14ac:dyDescent="0.2">
      <c r="A117" s="174" t="str">
        <f t="shared" ca="1" si="28"/>
        <v xml:space="preserve"> </v>
      </c>
      <c r="B117" s="174" t="str">
        <f t="shared" ca="1" si="29"/>
        <v xml:space="preserve"> </v>
      </c>
      <c r="C117" s="300" t="str">
        <f t="shared" ca="1" si="17"/>
        <v>Pc=&gt;Sc</v>
      </c>
      <c r="D117" s="301" t="str">
        <f t="shared" ca="1" si="18"/>
        <v xml:space="preserve">    NUM</v>
      </c>
      <c r="E117" s="301" t="str">
        <f t="shared" ca="1" si="19"/>
        <v xml:space="preserve">     DENOM</v>
      </c>
      <c r="F117" s="302" t="str">
        <f t="shared" ca="1" si="20"/>
        <v xml:space="preserve"> InterpVal</v>
      </c>
      <c r="G117" s="303" t="str">
        <f t="shared" ca="1" si="21"/>
        <v xml:space="preserve">  EScum</v>
      </c>
      <c r="H117" s="303" t="str">
        <f t="shared" ca="1" si="22"/>
        <v xml:space="preserve">   ESmo</v>
      </c>
      <c r="I117" s="304" t="str">
        <f t="shared" ca="1" si="23"/>
        <v xml:space="preserve">  SPI(t)mo</v>
      </c>
      <c r="J117" s="304" t="str">
        <f t="shared" ca="1" si="24"/>
        <v xml:space="preserve">  SPI(t)cum</v>
      </c>
      <c r="K117" s="305" t="str">
        <f t="shared" ca="1" si="25"/>
        <v>AT</v>
      </c>
      <c r="L117" s="304" t="str">
        <f t="shared" ca="1" si="26"/>
        <v xml:space="preserve">  SV(t)mo</v>
      </c>
      <c r="M117" s="306" t="str">
        <f t="shared" ca="1" si="27"/>
        <v xml:space="preserve"> SV(t)cum</v>
      </c>
      <c r="N117" s="184">
        <f t="shared" si="30"/>
        <v>114</v>
      </c>
    </row>
    <row r="118" spans="1:14" x14ac:dyDescent="0.2">
      <c r="A118" s="174" t="str">
        <f t="shared" ca="1" si="28"/>
        <v xml:space="preserve"> </v>
      </c>
      <c r="B118" s="174" t="str">
        <f t="shared" ca="1" si="29"/>
        <v xml:space="preserve"> </v>
      </c>
      <c r="C118" s="300" t="str">
        <f t="shared" ca="1" si="17"/>
        <v>Pc=&gt;Sc</v>
      </c>
      <c r="D118" s="301" t="str">
        <f t="shared" ca="1" si="18"/>
        <v xml:space="preserve">    NUM</v>
      </c>
      <c r="E118" s="301" t="str">
        <f t="shared" ca="1" si="19"/>
        <v xml:space="preserve">     DENOM</v>
      </c>
      <c r="F118" s="302" t="str">
        <f t="shared" ca="1" si="20"/>
        <v xml:space="preserve"> InterpVal</v>
      </c>
      <c r="G118" s="303" t="str">
        <f t="shared" ca="1" si="21"/>
        <v xml:space="preserve">  EScum</v>
      </c>
      <c r="H118" s="303" t="str">
        <f t="shared" ca="1" si="22"/>
        <v xml:space="preserve">   ESmo</v>
      </c>
      <c r="I118" s="304" t="str">
        <f t="shared" ca="1" si="23"/>
        <v xml:space="preserve">  SPI(t)mo</v>
      </c>
      <c r="J118" s="304" t="str">
        <f t="shared" ca="1" si="24"/>
        <v xml:space="preserve">  SPI(t)cum</v>
      </c>
      <c r="K118" s="305" t="str">
        <f t="shared" ca="1" si="25"/>
        <v>AT</v>
      </c>
      <c r="L118" s="304" t="str">
        <f t="shared" ca="1" si="26"/>
        <v xml:space="preserve">  SV(t)mo</v>
      </c>
      <c r="M118" s="306" t="str">
        <f t="shared" ca="1" si="27"/>
        <v xml:space="preserve"> SV(t)cum</v>
      </c>
      <c r="N118" s="184">
        <f t="shared" si="30"/>
        <v>115</v>
      </c>
    </row>
    <row r="119" spans="1:14" x14ac:dyDescent="0.2">
      <c r="A119" s="174" t="str">
        <f t="shared" ca="1" si="28"/>
        <v xml:space="preserve"> </v>
      </c>
      <c r="B119" s="174" t="str">
        <f t="shared" ca="1" si="29"/>
        <v xml:space="preserve"> </v>
      </c>
      <c r="C119" s="300" t="str">
        <f t="shared" ca="1" si="17"/>
        <v>Pc=&gt;Sc</v>
      </c>
      <c r="D119" s="301" t="str">
        <f t="shared" ca="1" si="18"/>
        <v xml:space="preserve">    NUM</v>
      </c>
      <c r="E119" s="301" t="str">
        <f t="shared" ca="1" si="19"/>
        <v xml:space="preserve">     DENOM</v>
      </c>
      <c r="F119" s="302" t="str">
        <f t="shared" ca="1" si="20"/>
        <v xml:space="preserve"> InterpVal</v>
      </c>
      <c r="G119" s="303" t="str">
        <f t="shared" ca="1" si="21"/>
        <v xml:space="preserve">  EScum</v>
      </c>
      <c r="H119" s="303" t="str">
        <f t="shared" ca="1" si="22"/>
        <v xml:space="preserve">   ESmo</v>
      </c>
      <c r="I119" s="304" t="str">
        <f t="shared" ca="1" si="23"/>
        <v xml:space="preserve">  SPI(t)mo</v>
      </c>
      <c r="J119" s="304" t="str">
        <f t="shared" ca="1" si="24"/>
        <v xml:space="preserve">  SPI(t)cum</v>
      </c>
      <c r="K119" s="305" t="str">
        <f t="shared" ca="1" si="25"/>
        <v>AT</v>
      </c>
      <c r="L119" s="304" t="str">
        <f t="shared" ca="1" si="26"/>
        <v xml:space="preserve">  SV(t)mo</v>
      </c>
      <c r="M119" s="306" t="str">
        <f t="shared" ca="1" si="27"/>
        <v xml:space="preserve"> SV(t)cum</v>
      </c>
      <c r="N119" s="184">
        <f t="shared" si="30"/>
        <v>116</v>
      </c>
    </row>
    <row r="120" spans="1:14" x14ac:dyDescent="0.2">
      <c r="A120" s="174" t="str">
        <f t="shared" ca="1" si="28"/>
        <v xml:space="preserve"> </v>
      </c>
      <c r="B120" s="174" t="str">
        <f t="shared" ca="1" si="29"/>
        <v xml:space="preserve"> </v>
      </c>
      <c r="C120" s="300" t="str">
        <f t="shared" ca="1" si="17"/>
        <v>Pc=&gt;Sc</v>
      </c>
      <c r="D120" s="301" t="str">
        <f t="shared" ca="1" si="18"/>
        <v xml:space="preserve">    NUM</v>
      </c>
      <c r="E120" s="301" t="str">
        <f t="shared" ca="1" si="19"/>
        <v xml:space="preserve">     DENOM</v>
      </c>
      <c r="F120" s="302" t="str">
        <f t="shared" ca="1" si="20"/>
        <v xml:space="preserve"> InterpVal</v>
      </c>
      <c r="G120" s="303" t="str">
        <f t="shared" ca="1" si="21"/>
        <v xml:space="preserve">  EScum</v>
      </c>
      <c r="H120" s="303" t="str">
        <f t="shared" ca="1" si="22"/>
        <v xml:space="preserve">   ESmo</v>
      </c>
      <c r="I120" s="304" t="str">
        <f t="shared" ca="1" si="23"/>
        <v xml:space="preserve">  SPI(t)mo</v>
      </c>
      <c r="J120" s="304" t="str">
        <f t="shared" ca="1" si="24"/>
        <v xml:space="preserve">  SPI(t)cum</v>
      </c>
      <c r="K120" s="305" t="str">
        <f t="shared" ca="1" si="25"/>
        <v>AT</v>
      </c>
      <c r="L120" s="304" t="str">
        <f t="shared" ca="1" si="26"/>
        <v xml:space="preserve">  SV(t)mo</v>
      </c>
      <c r="M120" s="306" t="str">
        <f t="shared" ca="1" si="27"/>
        <v xml:space="preserve"> SV(t)cum</v>
      </c>
      <c r="N120" s="184">
        <f t="shared" si="30"/>
        <v>117</v>
      </c>
    </row>
    <row r="121" spans="1:14" x14ac:dyDescent="0.2">
      <c r="A121" s="174" t="str">
        <f t="shared" ca="1" si="28"/>
        <v xml:space="preserve"> </v>
      </c>
      <c r="B121" s="174" t="str">
        <f t="shared" ca="1" si="29"/>
        <v xml:space="preserve"> </v>
      </c>
      <c r="C121" s="300" t="str">
        <f t="shared" ca="1" si="17"/>
        <v>Pc=&gt;Sc</v>
      </c>
      <c r="D121" s="301" t="str">
        <f t="shared" ca="1" si="18"/>
        <v xml:space="preserve">    NUM</v>
      </c>
      <c r="E121" s="301" t="str">
        <f t="shared" ca="1" si="19"/>
        <v xml:space="preserve">     DENOM</v>
      </c>
      <c r="F121" s="302" t="str">
        <f t="shared" ca="1" si="20"/>
        <v xml:space="preserve"> InterpVal</v>
      </c>
      <c r="G121" s="303" t="str">
        <f t="shared" ca="1" si="21"/>
        <v xml:space="preserve">  EScum</v>
      </c>
      <c r="H121" s="303" t="str">
        <f t="shared" ca="1" si="22"/>
        <v xml:space="preserve">   ESmo</v>
      </c>
      <c r="I121" s="304" t="str">
        <f t="shared" ca="1" si="23"/>
        <v xml:space="preserve">  SPI(t)mo</v>
      </c>
      <c r="J121" s="304" t="str">
        <f t="shared" ca="1" si="24"/>
        <v xml:space="preserve">  SPI(t)cum</v>
      </c>
      <c r="K121" s="305" t="str">
        <f t="shared" ca="1" si="25"/>
        <v>AT</v>
      </c>
      <c r="L121" s="304" t="str">
        <f t="shared" ca="1" si="26"/>
        <v xml:space="preserve">  SV(t)mo</v>
      </c>
      <c r="M121" s="306" t="str">
        <f t="shared" ca="1" si="27"/>
        <v xml:space="preserve"> SV(t)cum</v>
      </c>
      <c r="N121" s="184">
        <f t="shared" si="30"/>
        <v>118</v>
      </c>
    </row>
    <row r="122" spans="1:14" x14ac:dyDescent="0.2">
      <c r="A122" s="174" t="str">
        <f t="shared" ca="1" si="28"/>
        <v xml:space="preserve"> </v>
      </c>
      <c r="B122" s="174" t="str">
        <f t="shared" ca="1" si="29"/>
        <v xml:space="preserve"> </v>
      </c>
      <c r="C122" s="300" t="str">
        <f t="shared" ca="1" si="17"/>
        <v>Pc=&gt;Sc</v>
      </c>
      <c r="D122" s="301" t="str">
        <f t="shared" ca="1" si="18"/>
        <v xml:space="preserve">    NUM</v>
      </c>
      <c r="E122" s="301" t="str">
        <f t="shared" ca="1" si="19"/>
        <v xml:space="preserve">     DENOM</v>
      </c>
      <c r="F122" s="302" t="str">
        <f t="shared" ca="1" si="20"/>
        <v xml:space="preserve"> InterpVal</v>
      </c>
      <c r="G122" s="303" t="str">
        <f t="shared" ca="1" si="21"/>
        <v xml:space="preserve">  EScum</v>
      </c>
      <c r="H122" s="303" t="str">
        <f t="shared" ca="1" si="22"/>
        <v xml:space="preserve">   ESmo</v>
      </c>
      <c r="I122" s="304" t="str">
        <f t="shared" ca="1" si="23"/>
        <v xml:space="preserve">  SPI(t)mo</v>
      </c>
      <c r="J122" s="304" t="str">
        <f t="shared" ca="1" si="24"/>
        <v xml:space="preserve">  SPI(t)cum</v>
      </c>
      <c r="K122" s="305" t="str">
        <f t="shared" ca="1" si="25"/>
        <v>AT</v>
      </c>
      <c r="L122" s="304" t="str">
        <f t="shared" ca="1" si="26"/>
        <v xml:space="preserve">  SV(t)mo</v>
      </c>
      <c r="M122" s="306" t="str">
        <f t="shared" ca="1" si="27"/>
        <v xml:space="preserve"> SV(t)cum</v>
      </c>
      <c r="N122" s="184">
        <f t="shared" si="30"/>
        <v>119</v>
      </c>
    </row>
    <row r="123" spans="1:14" x14ac:dyDescent="0.2">
      <c r="A123" s="174" t="str">
        <f t="shared" ca="1" si="28"/>
        <v xml:space="preserve"> </v>
      </c>
      <c r="B123" s="174" t="str">
        <f t="shared" ca="1" si="29"/>
        <v xml:space="preserve"> </v>
      </c>
      <c r="C123" s="300" t="str">
        <f t="shared" ca="1" si="17"/>
        <v>Pc=&gt;Sc</v>
      </c>
      <c r="D123" s="301" t="str">
        <f t="shared" ca="1" si="18"/>
        <v xml:space="preserve">    NUM</v>
      </c>
      <c r="E123" s="301" t="str">
        <f t="shared" ca="1" si="19"/>
        <v xml:space="preserve">     DENOM</v>
      </c>
      <c r="F123" s="302" t="str">
        <f t="shared" ca="1" si="20"/>
        <v xml:space="preserve"> InterpVal</v>
      </c>
      <c r="G123" s="303" t="str">
        <f t="shared" ca="1" si="21"/>
        <v xml:space="preserve">  EScum</v>
      </c>
      <c r="H123" s="303" t="str">
        <f t="shared" ca="1" si="22"/>
        <v xml:space="preserve">   ESmo</v>
      </c>
      <c r="I123" s="304" t="str">
        <f t="shared" ca="1" si="23"/>
        <v xml:space="preserve">  SPI(t)mo</v>
      </c>
      <c r="J123" s="304" t="str">
        <f t="shared" ca="1" si="24"/>
        <v xml:space="preserve">  SPI(t)cum</v>
      </c>
      <c r="K123" s="305" t="str">
        <f t="shared" ca="1" si="25"/>
        <v>AT</v>
      </c>
      <c r="L123" s="304" t="str">
        <f t="shared" ca="1" si="26"/>
        <v xml:space="preserve">  SV(t)mo</v>
      </c>
      <c r="M123" s="306" t="str">
        <f t="shared" ca="1" si="27"/>
        <v xml:space="preserve"> SV(t)cum</v>
      </c>
      <c r="N123" s="184">
        <f t="shared" si="30"/>
        <v>120</v>
      </c>
    </row>
    <row r="124" spans="1:14" x14ac:dyDescent="0.2">
      <c r="A124" s="174" t="str">
        <f t="shared" ca="1" si="28"/>
        <v xml:space="preserve"> </v>
      </c>
      <c r="B124" s="174" t="str">
        <f t="shared" ca="1" si="29"/>
        <v xml:space="preserve"> </v>
      </c>
      <c r="C124" s="300" t="str">
        <f t="shared" ca="1" si="17"/>
        <v>Pc=&gt;Sc</v>
      </c>
      <c r="D124" s="301" t="str">
        <f t="shared" ca="1" si="18"/>
        <v xml:space="preserve">    NUM</v>
      </c>
      <c r="E124" s="301" t="str">
        <f t="shared" ca="1" si="19"/>
        <v xml:space="preserve">     DENOM</v>
      </c>
      <c r="F124" s="302" t="str">
        <f t="shared" ca="1" si="20"/>
        <v xml:space="preserve"> InterpVal</v>
      </c>
      <c r="G124" s="303" t="str">
        <f t="shared" ca="1" si="21"/>
        <v xml:space="preserve">  EScum</v>
      </c>
      <c r="H124" s="303" t="str">
        <f t="shared" ca="1" si="22"/>
        <v xml:space="preserve">   ESmo</v>
      </c>
      <c r="I124" s="304" t="str">
        <f t="shared" ca="1" si="23"/>
        <v xml:space="preserve">  SPI(t)mo</v>
      </c>
      <c r="J124" s="304" t="str">
        <f t="shared" ca="1" si="24"/>
        <v xml:space="preserve">  SPI(t)cum</v>
      </c>
      <c r="K124" s="305" t="str">
        <f t="shared" ca="1" si="25"/>
        <v>AT</v>
      </c>
      <c r="L124" s="304" t="str">
        <f t="shared" ca="1" si="26"/>
        <v xml:space="preserve">  SV(t)mo</v>
      </c>
      <c r="M124" s="306" t="str">
        <f t="shared" ca="1" si="27"/>
        <v xml:space="preserve"> SV(t)cum</v>
      </c>
      <c r="N124" s="184">
        <f t="shared" si="30"/>
        <v>121</v>
      </c>
    </row>
    <row r="125" spans="1:14" x14ac:dyDescent="0.2">
      <c r="A125" s="174" t="str">
        <f t="shared" ca="1" si="28"/>
        <v xml:space="preserve"> </v>
      </c>
      <c r="B125" s="174" t="str">
        <f t="shared" ca="1" si="29"/>
        <v xml:space="preserve"> </v>
      </c>
      <c r="C125" s="300" t="str">
        <f t="shared" ca="1" si="17"/>
        <v>Pc=&gt;Sc</v>
      </c>
      <c r="D125" s="301" t="str">
        <f t="shared" ca="1" si="18"/>
        <v xml:space="preserve">    NUM</v>
      </c>
      <c r="E125" s="301" t="str">
        <f t="shared" ca="1" si="19"/>
        <v xml:space="preserve">     DENOM</v>
      </c>
      <c r="F125" s="302" t="str">
        <f t="shared" ca="1" si="20"/>
        <v xml:space="preserve"> InterpVal</v>
      </c>
      <c r="G125" s="303" t="str">
        <f t="shared" ca="1" si="21"/>
        <v xml:space="preserve">  EScum</v>
      </c>
      <c r="H125" s="303" t="str">
        <f t="shared" ca="1" si="22"/>
        <v xml:space="preserve">   ESmo</v>
      </c>
      <c r="I125" s="304" t="str">
        <f t="shared" ca="1" si="23"/>
        <v xml:space="preserve">  SPI(t)mo</v>
      </c>
      <c r="J125" s="304" t="str">
        <f t="shared" ca="1" si="24"/>
        <v xml:space="preserve">  SPI(t)cum</v>
      </c>
      <c r="K125" s="305" t="str">
        <f t="shared" ca="1" si="25"/>
        <v>AT</v>
      </c>
      <c r="L125" s="304" t="str">
        <f t="shared" ca="1" si="26"/>
        <v xml:space="preserve">  SV(t)mo</v>
      </c>
      <c r="M125" s="306" t="str">
        <f t="shared" ca="1" si="27"/>
        <v xml:space="preserve"> SV(t)cum</v>
      </c>
      <c r="N125" s="184">
        <f t="shared" si="30"/>
        <v>122</v>
      </c>
    </row>
    <row r="126" spans="1:14" x14ac:dyDescent="0.2">
      <c r="A126" s="174" t="str">
        <f t="shared" ca="1" si="28"/>
        <v xml:space="preserve"> </v>
      </c>
      <c r="B126" s="174" t="str">
        <f t="shared" ca="1" si="29"/>
        <v xml:space="preserve"> </v>
      </c>
      <c r="C126" s="300" t="str">
        <f t="shared" ca="1" si="17"/>
        <v>Pc=&gt;Sc</v>
      </c>
      <c r="D126" s="301" t="str">
        <f t="shared" ca="1" si="18"/>
        <v xml:space="preserve">    NUM</v>
      </c>
      <c r="E126" s="301" t="str">
        <f t="shared" ca="1" si="19"/>
        <v xml:space="preserve">     DENOM</v>
      </c>
      <c r="F126" s="302" t="str">
        <f t="shared" ca="1" si="20"/>
        <v xml:space="preserve"> InterpVal</v>
      </c>
      <c r="G126" s="303" t="str">
        <f t="shared" ca="1" si="21"/>
        <v xml:space="preserve">  EScum</v>
      </c>
      <c r="H126" s="303" t="str">
        <f t="shared" ca="1" si="22"/>
        <v xml:space="preserve">   ESmo</v>
      </c>
      <c r="I126" s="304" t="str">
        <f t="shared" ca="1" si="23"/>
        <v xml:space="preserve">  SPI(t)mo</v>
      </c>
      <c r="J126" s="304" t="str">
        <f t="shared" ca="1" si="24"/>
        <v xml:space="preserve">  SPI(t)cum</v>
      </c>
      <c r="K126" s="305" t="str">
        <f t="shared" ca="1" si="25"/>
        <v>AT</v>
      </c>
      <c r="L126" s="304" t="str">
        <f t="shared" ca="1" si="26"/>
        <v xml:space="preserve">  SV(t)mo</v>
      </c>
      <c r="M126" s="306" t="str">
        <f t="shared" ca="1" si="27"/>
        <v xml:space="preserve"> SV(t)cum</v>
      </c>
      <c r="N126" s="184">
        <f t="shared" si="30"/>
        <v>123</v>
      </c>
    </row>
    <row r="127" spans="1:14" x14ac:dyDescent="0.2">
      <c r="A127" s="174" t="str">
        <f t="shared" ca="1" si="28"/>
        <v xml:space="preserve"> </v>
      </c>
      <c r="B127" s="174" t="str">
        <f t="shared" ca="1" si="29"/>
        <v xml:space="preserve"> </v>
      </c>
      <c r="C127" s="300" t="str">
        <f t="shared" ref="C127:C190" ca="1" si="31">IF(ISNUMBER(A127),COUNTIF($B$3:$B$62,CONCATENATE("&lt;=",A127)),"Pc=&gt;Sc")</f>
        <v>Pc=&gt;Sc</v>
      </c>
      <c r="D127" s="301" t="str">
        <f t="shared" ref="D127:D190" ca="1" si="32">IF(AND(ISNUMBER(A127),ISNUMBER(OFFSET($B$3, C127 - 1,0))), A127-OFFSET($B$3,C127-1,0),"    NUM")</f>
        <v xml:space="preserve">    NUM</v>
      </c>
      <c r="E127" s="301" t="str">
        <f t="shared" ref="E127:E190" ca="1" si="33">IF(AND(ISNUMBER(A127),ISNUMBER(OFFSET($B$3, C127,0))),OFFSET($B$3,C127,0)-OFFSET($B$3,C127-1,0),IF(ISNUMBER(A127), 0 - OFFSET($B$3, C127 - 1, ),"     DENOM"))</f>
        <v xml:space="preserve">     DENOM</v>
      </c>
      <c r="F127" s="302" t="str">
        <f t="shared" ref="F127:F190" ca="1" si="34">IF(ISNUMBER(A127),IF(E127 = 0,0,D127/E127)," InterpVal")</f>
        <v xml:space="preserve"> InterpVal</v>
      </c>
      <c r="G127" s="303" t="str">
        <f t="shared" ref="G127:G190" ca="1" si="35">IF(ISNUMBER(A127),C127+F127+$S$7,"  EScum")</f>
        <v xml:space="preserve">  EScum</v>
      </c>
      <c r="H127" s="303" t="str">
        <f t="shared" ref="H127:H190" ca="1" si="36">IF(ISNUMBER(A127),G127 - G126,"   ESmo")</f>
        <v xml:space="preserve">   ESmo</v>
      </c>
      <c r="I127" s="304" t="str">
        <f t="shared" ref="I127:I190" ca="1" si="37">IF(ISNUMBER(A127),H127/1,"  SPI(t)mo")</f>
        <v xml:space="preserve">  SPI(t)mo</v>
      </c>
      <c r="J127" s="304" t="str">
        <f t="shared" ref="J127:J190" ca="1" si="38">IF(ISNUMBER(A127),G127/K127,"  SPI(t)cum")</f>
        <v xml:space="preserve">  SPI(t)cum</v>
      </c>
      <c r="K127" s="305" t="str">
        <f t="shared" ref="K127:K190" ca="1" si="39">IF(ISNUMBER(A127),K126 + 1,  "AT")</f>
        <v>AT</v>
      </c>
      <c r="L127" s="304" t="str">
        <f t="shared" ref="L127:L190" ca="1" si="40">IF(ISNUMBER(A127),H127 - 1,"  SV(t)mo")</f>
        <v xml:space="preserve">  SV(t)mo</v>
      </c>
      <c r="M127" s="306" t="str">
        <f t="shared" ref="M127:M190" ca="1" si="41">IF(ISNUMBER(A127),G127 - K127," SV(t)cum")</f>
        <v xml:space="preserve"> SV(t)cum</v>
      </c>
      <c r="N127" s="184">
        <f t="shared" si="30"/>
        <v>124</v>
      </c>
    </row>
    <row r="128" spans="1:14" x14ac:dyDescent="0.2">
      <c r="A128" s="174" t="str">
        <f t="shared" ca="1" si="28"/>
        <v xml:space="preserve"> </v>
      </c>
      <c r="B128" s="174" t="str">
        <f t="shared" ca="1" si="29"/>
        <v xml:space="preserve"> </v>
      </c>
      <c r="C128" s="300" t="str">
        <f t="shared" ca="1" si="31"/>
        <v>Pc=&gt;Sc</v>
      </c>
      <c r="D128" s="301" t="str">
        <f t="shared" ca="1" si="32"/>
        <v xml:space="preserve">    NUM</v>
      </c>
      <c r="E128" s="301" t="str">
        <f t="shared" ca="1" si="33"/>
        <v xml:space="preserve">     DENOM</v>
      </c>
      <c r="F128" s="302" t="str">
        <f t="shared" ca="1" si="34"/>
        <v xml:space="preserve"> InterpVal</v>
      </c>
      <c r="G128" s="303" t="str">
        <f t="shared" ca="1" si="35"/>
        <v xml:space="preserve">  EScum</v>
      </c>
      <c r="H128" s="303" t="str">
        <f t="shared" ca="1" si="36"/>
        <v xml:space="preserve">   ESmo</v>
      </c>
      <c r="I128" s="304" t="str">
        <f t="shared" ca="1" si="37"/>
        <v xml:space="preserve">  SPI(t)mo</v>
      </c>
      <c r="J128" s="304" t="str">
        <f t="shared" ca="1" si="38"/>
        <v xml:space="preserve">  SPI(t)cum</v>
      </c>
      <c r="K128" s="305" t="str">
        <f t="shared" ca="1" si="39"/>
        <v>AT</v>
      </c>
      <c r="L128" s="304" t="str">
        <f t="shared" ca="1" si="40"/>
        <v xml:space="preserve">  SV(t)mo</v>
      </c>
      <c r="M128" s="306" t="str">
        <f t="shared" ca="1" si="41"/>
        <v xml:space="preserve"> SV(t)cum</v>
      </c>
      <c r="N128" s="184">
        <f t="shared" si="30"/>
        <v>125</v>
      </c>
    </row>
    <row r="129" spans="1:14" x14ac:dyDescent="0.2">
      <c r="A129" s="174" t="str">
        <f t="shared" ca="1" si="28"/>
        <v xml:space="preserve"> </v>
      </c>
      <c r="B129" s="174" t="str">
        <f t="shared" ca="1" si="29"/>
        <v xml:space="preserve"> </v>
      </c>
      <c r="C129" s="300" t="str">
        <f t="shared" ca="1" si="31"/>
        <v>Pc=&gt;Sc</v>
      </c>
      <c r="D129" s="301" t="str">
        <f t="shared" ca="1" si="32"/>
        <v xml:space="preserve">    NUM</v>
      </c>
      <c r="E129" s="301" t="str">
        <f t="shared" ca="1" si="33"/>
        <v xml:space="preserve">     DENOM</v>
      </c>
      <c r="F129" s="302" t="str">
        <f t="shared" ca="1" si="34"/>
        <v xml:space="preserve"> InterpVal</v>
      </c>
      <c r="G129" s="303" t="str">
        <f t="shared" ca="1" si="35"/>
        <v xml:space="preserve">  EScum</v>
      </c>
      <c r="H129" s="303" t="str">
        <f t="shared" ca="1" si="36"/>
        <v xml:space="preserve">   ESmo</v>
      </c>
      <c r="I129" s="304" t="str">
        <f t="shared" ca="1" si="37"/>
        <v xml:space="preserve">  SPI(t)mo</v>
      </c>
      <c r="J129" s="304" t="str">
        <f t="shared" ca="1" si="38"/>
        <v xml:space="preserve">  SPI(t)cum</v>
      </c>
      <c r="K129" s="305" t="str">
        <f t="shared" ca="1" si="39"/>
        <v>AT</v>
      </c>
      <c r="L129" s="304" t="str">
        <f t="shared" ca="1" si="40"/>
        <v xml:space="preserve">  SV(t)mo</v>
      </c>
      <c r="M129" s="306" t="str">
        <f t="shared" ca="1" si="41"/>
        <v xml:space="preserve"> SV(t)cum</v>
      </c>
      <c r="N129" s="184">
        <f t="shared" si="30"/>
        <v>126</v>
      </c>
    </row>
    <row r="130" spans="1:14" x14ac:dyDescent="0.2">
      <c r="A130" s="174" t="str">
        <f t="shared" ca="1" si="28"/>
        <v xml:space="preserve"> </v>
      </c>
      <c r="B130" s="174" t="str">
        <f t="shared" ca="1" si="29"/>
        <v xml:space="preserve"> </v>
      </c>
      <c r="C130" s="300" t="str">
        <f t="shared" ca="1" si="31"/>
        <v>Pc=&gt;Sc</v>
      </c>
      <c r="D130" s="301" t="str">
        <f t="shared" ca="1" si="32"/>
        <v xml:space="preserve">    NUM</v>
      </c>
      <c r="E130" s="301" t="str">
        <f t="shared" ca="1" si="33"/>
        <v xml:space="preserve">     DENOM</v>
      </c>
      <c r="F130" s="302" t="str">
        <f t="shared" ca="1" si="34"/>
        <v xml:space="preserve"> InterpVal</v>
      </c>
      <c r="G130" s="303" t="str">
        <f t="shared" ca="1" si="35"/>
        <v xml:space="preserve">  EScum</v>
      </c>
      <c r="H130" s="303" t="str">
        <f t="shared" ca="1" si="36"/>
        <v xml:space="preserve">   ESmo</v>
      </c>
      <c r="I130" s="304" t="str">
        <f t="shared" ca="1" si="37"/>
        <v xml:space="preserve">  SPI(t)mo</v>
      </c>
      <c r="J130" s="304" t="str">
        <f t="shared" ca="1" si="38"/>
        <v xml:space="preserve">  SPI(t)cum</v>
      </c>
      <c r="K130" s="305" t="str">
        <f t="shared" ca="1" si="39"/>
        <v>AT</v>
      </c>
      <c r="L130" s="304" t="str">
        <f t="shared" ca="1" si="40"/>
        <v xml:space="preserve">  SV(t)mo</v>
      </c>
      <c r="M130" s="306" t="str">
        <f t="shared" ca="1" si="41"/>
        <v xml:space="preserve"> SV(t)cum</v>
      </c>
      <c r="N130" s="184">
        <f t="shared" si="30"/>
        <v>127</v>
      </c>
    </row>
    <row r="131" spans="1:14" x14ac:dyDescent="0.2">
      <c r="A131" s="174" t="str">
        <f t="shared" ca="1" si="28"/>
        <v xml:space="preserve"> </v>
      </c>
      <c r="B131" s="174" t="str">
        <f t="shared" ca="1" si="29"/>
        <v xml:space="preserve"> </v>
      </c>
      <c r="C131" s="300" t="str">
        <f t="shared" ca="1" si="31"/>
        <v>Pc=&gt;Sc</v>
      </c>
      <c r="D131" s="301" t="str">
        <f t="shared" ca="1" si="32"/>
        <v xml:space="preserve">    NUM</v>
      </c>
      <c r="E131" s="301" t="str">
        <f t="shared" ca="1" si="33"/>
        <v xml:space="preserve">     DENOM</v>
      </c>
      <c r="F131" s="302" t="str">
        <f t="shared" ca="1" si="34"/>
        <v xml:space="preserve"> InterpVal</v>
      </c>
      <c r="G131" s="303" t="str">
        <f t="shared" ca="1" si="35"/>
        <v xml:space="preserve">  EScum</v>
      </c>
      <c r="H131" s="303" t="str">
        <f t="shared" ca="1" si="36"/>
        <v xml:space="preserve">   ESmo</v>
      </c>
      <c r="I131" s="304" t="str">
        <f t="shared" ca="1" si="37"/>
        <v xml:space="preserve">  SPI(t)mo</v>
      </c>
      <c r="J131" s="304" t="str">
        <f t="shared" ca="1" si="38"/>
        <v xml:space="preserve">  SPI(t)cum</v>
      </c>
      <c r="K131" s="305" t="str">
        <f t="shared" ca="1" si="39"/>
        <v>AT</v>
      </c>
      <c r="L131" s="304" t="str">
        <f t="shared" ca="1" si="40"/>
        <v xml:space="preserve">  SV(t)mo</v>
      </c>
      <c r="M131" s="306" t="str">
        <f t="shared" ca="1" si="41"/>
        <v xml:space="preserve"> SV(t)cum</v>
      </c>
      <c r="N131" s="184">
        <f t="shared" si="30"/>
        <v>128</v>
      </c>
    </row>
    <row r="132" spans="1:14" x14ac:dyDescent="0.2">
      <c r="A132" s="174" t="str">
        <f t="shared" ref="A132:A195" ca="1" si="42" xml:space="preserve"> IF($N132 + $T$7 &gt; $X$7, " ", OFFSET($O$2,0,$N132 + $T$7))</f>
        <v xml:space="preserve"> </v>
      </c>
      <c r="B132" s="174" t="str">
        <f t="shared" ref="B132:B195" ca="1" si="43" xml:space="preserve"> IF($N132 + $S$7 &gt; $W$7, " ", OFFSET($O$1,0,$N132 + $S$7))</f>
        <v xml:space="preserve"> </v>
      </c>
      <c r="C132" s="300" t="str">
        <f t="shared" ca="1" si="31"/>
        <v>Pc=&gt;Sc</v>
      </c>
      <c r="D132" s="301" t="str">
        <f t="shared" ca="1" si="32"/>
        <v xml:space="preserve">    NUM</v>
      </c>
      <c r="E132" s="301" t="str">
        <f t="shared" ca="1" si="33"/>
        <v xml:space="preserve">     DENOM</v>
      </c>
      <c r="F132" s="302" t="str">
        <f t="shared" ca="1" si="34"/>
        <v xml:space="preserve"> InterpVal</v>
      </c>
      <c r="G132" s="303" t="str">
        <f t="shared" ca="1" si="35"/>
        <v xml:space="preserve">  EScum</v>
      </c>
      <c r="H132" s="303" t="str">
        <f t="shared" ca="1" si="36"/>
        <v xml:space="preserve">   ESmo</v>
      </c>
      <c r="I132" s="304" t="str">
        <f t="shared" ca="1" si="37"/>
        <v xml:space="preserve">  SPI(t)mo</v>
      </c>
      <c r="J132" s="304" t="str">
        <f t="shared" ca="1" si="38"/>
        <v xml:space="preserve">  SPI(t)cum</v>
      </c>
      <c r="K132" s="305" t="str">
        <f t="shared" ca="1" si="39"/>
        <v>AT</v>
      </c>
      <c r="L132" s="304" t="str">
        <f t="shared" ca="1" si="40"/>
        <v xml:space="preserve">  SV(t)mo</v>
      </c>
      <c r="M132" s="306" t="str">
        <f t="shared" ca="1" si="41"/>
        <v xml:space="preserve"> SV(t)cum</v>
      </c>
      <c r="N132" s="184">
        <f t="shared" si="30"/>
        <v>129</v>
      </c>
    </row>
    <row r="133" spans="1:14" x14ac:dyDescent="0.2">
      <c r="A133" s="174" t="str">
        <f t="shared" ca="1" si="42"/>
        <v xml:space="preserve"> </v>
      </c>
      <c r="B133" s="174" t="str">
        <f t="shared" ca="1" si="43"/>
        <v xml:space="preserve"> </v>
      </c>
      <c r="C133" s="300" t="str">
        <f t="shared" ca="1" si="31"/>
        <v>Pc=&gt;Sc</v>
      </c>
      <c r="D133" s="301" t="str">
        <f t="shared" ca="1" si="32"/>
        <v xml:space="preserve">    NUM</v>
      </c>
      <c r="E133" s="301" t="str">
        <f t="shared" ca="1" si="33"/>
        <v xml:space="preserve">     DENOM</v>
      </c>
      <c r="F133" s="302" t="str">
        <f t="shared" ca="1" si="34"/>
        <v xml:space="preserve"> InterpVal</v>
      </c>
      <c r="G133" s="303" t="str">
        <f t="shared" ca="1" si="35"/>
        <v xml:space="preserve">  EScum</v>
      </c>
      <c r="H133" s="303" t="str">
        <f t="shared" ca="1" si="36"/>
        <v xml:space="preserve">   ESmo</v>
      </c>
      <c r="I133" s="304" t="str">
        <f t="shared" ca="1" si="37"/>
        <v xml:space="preserve">  SPI(t)mo</v>
      </c>
      <c r="J133" s="304" t="str">
        <f t="shared" ca="1" si="38"/>
        <v xml:space="preserve">  SPI(t)cum</v>
      </c>
      <c r="K133" s="305" t="str">
        <f t="shared" ca="1" si="39"/>
        <v>AT</v>
      </c>
      <c r="L133" s="304" t="str">
        <f t="shared" ca="1" si="40"/>
        <v xml:space="preserve">  SV(t)mo</v>
      </c>
      <c r="M133" s="306" t="str">
        <f t="shared" ca="1" si="41"/>
        <v xml:space="preserve"> SV(t)cum</v>
      </c>
      <c r="N133" s="184">
        <f t="shared" ref="N133:N196" si="44" xml:space="preserve"> N132 + 1</f>
        <v>130</v>
      </c>
    </row>
    <row r="134" spans="1:14" x14ac:dyDescent="0.2">
      <c r="A134" s="174" t="str">
        <f t="shared" ca="1" si="42"/>
        <v xml:space="preserve"> </v>
      </c>
      <c r="B134" s="174" t="str">
        <f t="shared" ca="1" si="43"/>
        <v xml:space="preserve"> </v>
      </c>
      <c r="C134" s="300" t="str">
        <f t="shared" ca="1" si="31"/>
        <v>Pc=&gt;Sc</v>
      </c>
      <c r="D134" s="301" t="str">
        <f t="shared" ca="1" si="32"/>
        <v xml:space="preserve">    NUM</v>
      </c>
      <c r="E134" s="301" t="str">
        <f t="shared" ca="1" si="33"/>
        <v xml:space="preserve">     DENOM</v>
      </c>
      <c r="F134" s="302" t="str">
        <f t="shared" ca="1" si="34"/>
        <v xml:space="preserve"> InterpVal</v>
      </c>
      <c r="G134" s="303" t="str">
        <f t="shared" ca="1" si="35"/>
        <v xml:space="preserve">  EScum</v>
      </c>
      <c r="H134" s="303" t="str">
        <f t="shared" ca="1" si="36"/>
        <v xml:space="preserve">   ESmo</v>
      </c>
      <c r="I134" s="304" t="str">
        <f t="shared" ca="1" si="37"/>
        <v xml:space="preserve">  SPI(t)mo</v>
      </c>
      <c r="J134" s="304" t="str">
        <f t="shared" ca="1" si="38"/>
        <v xml:space="preserve">  SPI(t)cum</v>
      </c>
      <c r="K134" s="305" t="str">
        <f t="shared" ca="1" si="39"/>
        <v>AT</v>
      </c>
      <c r="L134" s="304" t="str">
        <f t="shared" ca="1" si="40"/>
        <v xml:space="preserve">  SV(t)mo</v>
      </c>
      <c r="M134" s="306" t="str">
        <f t="shared" ca="1" si="41"/>
        <v xml:space="preserve"> SV(t)cum</v>
      </c>
      <c r="N134" s="184">
        <f t="shared" si="44"/>
        <v>131</v>
      </c>
    </row>
    <row r="135" spans="1:14" x14ac:dyDescent="0.2">
      <c r="A135" s="174" t="str">
        <f t="shared" ca="1" si="42"/>
        <v xml:space="preserve"> </v>
      </c>
      <c r="B135" s="174" t="str">
        <f t="shared" ca="1" si="43"/>
        <v xml:space="preserve"> </v>
      </c>
      <c r="C135" s="300" t="str">
        <f t="shared" ca="1" si="31"/>
        <v>Pc=&gt;Sc</v>
      </c>
      <c r="D135" s="301" t="str">
        <f t="shared" ca="1" si="32"/>
        <v xml:space="preserve">    NUM</v>
      </c>
      <c r="E135" s="301" t="str">
        <f t="shared" ca="1" si="33"/>
        <v xml:space="preserve">     DENOM</v>
      </c>
      <c r="F135" s="302" t="str">
        <f t="shared" ca="1" si="34"/>
        <v xml:space="preserve"> InterpVal</v>
      </c>
      <c r="G135" s="303" t="str">
        <f t="shared" ca="1" si="35"/>
        <v xml:space="preserve">  EScum</v>
      </c>
      <c r="H135" s="303" t="str">
        <f t="shared" ca="1" si="36"/>
        <v xml:space="preserve">   ESmo</v>
      </c>
      <c r="I135" s="304" t="str">
        <f t="shared" ca="1" si="37"/>
        <v xml:space="preserve">  SPI(t)mo</v>
      </c>
      <c r="J135" s="304" t="str">
        <f t="shared" ca="1" si="38"/>
        <v xml:space="preserve">  SPI(t)cum</v>
      </c>
      <c r="K135" s="305" t="str">
        <f t="shared" ca="1" si="39"/>
        <v>AT</v>
      </c>
      <c r="L135" s="304" t="str">
        <f t="shared" ca="1" si="40"/>
        <v xml:space="preserve">  SV(t)mo</v>
      </c>
      <c r="M135" s="306" t="str">
        <f t="shared" ca="1" si="41"/>
        <v xml:space="preserve"> SV(t)cum</v>
      </c>
      <c r="N135" s="184">
        <f t="shared" si="44"/>
        <v>132</v>
      </c>
    </row>
    <row r="136" spans="1:14" x14ac:dyDescent="0.2">
      <c r="A136" s="174" t="str">
        <f t="shared" ca="1" si="42"/>
        <v xml:space="preserve"> </v>
      </c>
      <c r="B136" s="174" t="str">
        <f t="shared" ca="1" si="43"/>
        <v xml:space="preserve"> </v>
      </c>
      <c r="C136" s="300" t="str">
        <f t="shared" ca="1" si="31"/>
        <v>Pc=&gt;Sc</v>
      </c>
      <c r="D136" s="301" t="str">
        <f t="shared" ca="1" si="32"/>
        <v xml:space="preserve">    NUM</v>
      </c>
      <c r="E136" s="301" t="str">
        <f t="shared" ca="1" si="33"/>
        <v xml:space="preserve">     DENOM</v>
      </c>
      <c r="F136" s="302" t="str">
        <f t="shared" ca="1" si="34"/>
        <v xml:space="preserve"> InterpVal</v>
      </c>
      <c r="G136" s="303" t="str">
        <f t="shared" ca="1" si="35"/>
        <v xml:space="preserve">  EScum</v>
      </c>
      <c r="H136" s="303" t="str">
        <f t="shared" ca="1" si="36"/>
        <v xml:space="preserve">   ESmo</v>
      </c>
      <c r="I136" s="304" t="str">
        <f t="shared" ca="1" si="37"/>
        <v xml:space="preserve">  SPI(t)mo</v>
      </c>
      <c r="J136" s="304" t="str">
        <f t="shared" ca="1" si="38"/>
        <v xml:space="preserve">  SPI(t)cum</v>
      </c>
      <c r="K136" s="305" t="str">
        <f t="shared" ca="1" si="39"/>
        <v>AT</v>
      </c>
      <c r="L136" s="304" t="str">
        <f t="shared" ca="1" si="40"/>
        <v xml:space="preserve">  SV(t)mo</v>
      </c>
      <c r="M136" s="306" t="str">
        <f t="shared" ca="1" si="41"/>
        <v xml:space="preserve"> SV(t)cum</v>
      </c>
      <c r="N136" s="184">
        <f t="shared" si="44"/>
        <v>133</v>
      </c>
    </row>
    <row r="137" spans="1:14" x14ac:dyDescent="0.2">
      <c r="A137" s="174" t="str">
        <f t="shared" ca="1" si="42"/>
        <v xml:space="preserve"> </v>
      </c>
      <c r="B137" s="174" t="str">
        <f t="shared" ca="1" si="43"/>
        <v xml:space="preserve"> </v>
      </c>
      <c r="C137" s="300" t="str">
        <f t="shared" ca="1" si="31"/>
        <v>Pc=&gt;Sc</v>
      </c>
      <c r="D137" s="301" t="str">
        <f t="shared" ca="1" si="32"/>
        <v xml:space="preserve">    NUM</v>
      </c>
      <c r="E137" s="301" t="str">
        <f t="shared" ca="1" si="33"/>
        <v xml:space="preserve">     DENOM</v>
      </c>
      <c r="F137" s="302" t="str">
        <f t="shared" ca="1" si="34"/>
        <v xml:space="preserve"> InterpVal</v>
      </c>
      <c r="G137" s="303" t="str">
        <f t="shared" ca="1" si="35"/>
        <v xml:space="preserve">  EScum</v>
      </c>
      <c r="H137" s="303" t="str">
        <f t="shared" ca="1" si="36"/>
        <v xml:space="preserve">   ESmo</v>
      </c>
      <c r="I137" s="304" t="str">
        <f t="shared" ca="1" si="37"/>
        <v xml:space="preserve">  SPI(t)mo</v>
      </c>
      <c r="J137" s="304" t="str">
        <f t="shared" ca="1" si="38"/>
        <v xml:space="preserve">  SPI(t)cum</v>
      </c>
      <c r="K137" s="305" t="str">
        <f t="shared" ca="1" si="39"/>
        <v>AT</v>
      </c>
      <c r="L137" s="304" t="str">
        <f t="shared" ca="1" si="40"/>
        <v xml:space="preserve">  SV(t)mo</v>
      </c>
      <c r="M137" s="306" t="str">
        <f t="shared" ca="1" si="41"/>
        <v xml:space="preserve"> SV(t)cum</v>
      </c>
      <c r="N137" s="184">
        <f t="shared" si="44"/>
        <v>134</v>
      </c>
    </row>
    <row r="138" spans="1:14" x14ac:dyDescent="0.2">
      <c r="A138" s="174" t="str">
        <f t="shared" ca="1" si="42"/>
        <v xml:space="preserve"> </v>
      </c>
      <c r="B138" s="174" t="str">
        <f t="shared" ca="1" si="43"/>
        <v xml:space="preserve"> </v>
      </c>
      <c r="C138" s="300" t="str">
        <f t="shared" ca="1" si="31"/>
        <v>Pc=&gt;Sc</v>
      </c>
      <c r="D138" s="301" t="str">
        <f t="shared" ca="1" si="32"/>
        <v xml:space="preserve">    NUM</v>
      </c>
      <c r="E138" s="301" t="str">
        <f t="shared" ca="1" si="33"/>
        <v xml:space="preserve">     DENOM</v>
      </c>
      <c r="F138" s="302" t="str">
        <f t="shared" ca="1" si="34"/>
        <v xml:space="preserve"> InterpVal</v>
      </c>
      <c r="G138" s="303" t="str">
        <f t="shared" ca="1" si="35"/>
        <v xml:space="preserve">  EScum</v>
      </c>
      <c r="H138" s="303" t="str">
        <f t="shared" ca="1" si="36"/>
        <v xml:space="preserve">   ESmo</v>
      </c>
      <c r="I138" s="304" t="str">
        <f t="shared" ca="1" si="37"/>
        <v xml:space="preserve">  SPI(t)mo</v>
      </c>
      <c r="J138" s="304" t="str">
        <f t="shared" ca="1" si="38"/>
        <v xml:space="preserve">  SPI(t)cum</v>
      </c>
      <c r="K138" s="305" t="str">
        <f t="shared" ca="1" si="39"/>
        <v>AT</v>
      </c>
      <c r="L138" s="304" t="str">
        <f t="shared" ca="1" si="40"/>
        <v xml:space="preserve">  SV(t)mo</v>
      </c>
      <c r="M138" s="306" t="str">
        <f t="shared" ca="1" si="41"/>
        <v xml:space="preserve"> SV(t)cum</v>
      </c>
      <c r="N138" s="184">
        <f t="shared" si="44"/>
        <v>135</v>
      </c>
    </row>
    <row r="139" spans="1:14" x14ac:dyDescent="0.2">
      <c r="A139" s="174" t="str">
        <f t="shared" ca="1" si="42"/>
        <v xml:space="preserve"> </v>
      </c>
      <c r="B139" s="174" t="str">
        <f t="shared" ca="1" si="43"/>
        <v xml:space="preserve"> </v>
      </c>
      <c r="C139" s="300" t="str">
        <f t="shared" ca="1" si="31"/>
        <v>Pc=&gt;Sc</v>
      </c>
      <c r="D139" s="301" t="str">
        <f t="shared" ca="1" si="32"/>
        <v xml:space="preserve">    NUM</v>
      </c>
      <c r="E139" s="301" t="str">
        <f t="shared" ca="1" si="33"/>
        <v xml:space="preserve">     DENOM</v>
      </c>
      <c r="F139" s="302" t="str">
        <f t="shared" ca="1" si="34"/>
        <v xml:space="preserve"> InterpVal</v>
      </c>
      <c r="G139" s="303" t="str">
        <f t="shared" ca="1" si="35"/>
        <v xml:space="preserve">  EScum</v>
      </c>
      <c r="H139" s="303" t="str">
        <f t="shared" ca="1" si="36"/>
        <v xml:space="preserve">   ESmo</v>
      </c>
      <c r="I139" s="304" t="str">
        <f t="shared" ca="1" si="37"/>
        <v xml:space="preserve">  SPI(t)mo</v>
      </c>
      <c r="J139" s="304" t="str">
        <f t="shared" ca="1" si="38"/>
        <v xml:space="preserve">  SPI(t)cum</v>
      </c>
      <c r="K139" s="305" t="str">
        <f t="shared" ca="1" si="39"/>
        <v>AT</v>
      </c>
      <c r="L139" s="304" t="str">
        <f t="shared" ca="1" si="40"/>
        <v xml:space="preserve">  SV(t)mo</v>
      </c>
      <c r="M139" s="306" t="str">
        <f t="shared" ca="1" si="41"/>
        <v xml:space="preserve"> SV(t)cum</v>
      </c>
      <c r="N139" s="184">
        <f t="shared" si="44"/>
        <v>136</v>
      </c>
    </row>
    <row r="140" spans="1:14" x14ac:dyDescent="0.2">
      <c r="A140" s="174" t="str">
        <f t="shared" ca="1" si="42"/>
        <v xml:space="preserve"> </v>
      </c>
      <c r="B140" s="174" t="str">
        <f t="shared" ca="1" si="43"/>
        <v xml:space="preserve"> </v>
      </c>
      <c r="C140" s="300" t="str">
        <f t="shared" ca="1" si="31"/>
        <v>Pc=&gt;Sc</v>
      </c>
      <c r="D140" s="301" t="str">
        <f t="shared" ca="1" si="32"/>
        <v xml:space="preserve">    NUM</v>
      </c>
      <c r="E140" s="301" t="str">
        <f t="shared" ca="1" si="33"/>
        <v xml:space="preserve">     DENOM</v>
      </c>
      <c r="F140" s="302" t="str">
        <f t="shared" ca="1" si="34"/>
        <v xml:space="preserve"> InterpVal</v>
      </c>
      <c r="G140" s="303" t="str">
        <f t="shared" ca="1" si="35"/>
        <v xml:space="preserve">  EScum</v>
      </c>
      <c r="H140" s="303" t="str">
        <f t="shared" ca="1" si="36"/>
        <v xml:space="preserve">   ESmo</v>
      </c>
      <c r="I140" s="304" t="str">
        <f t="shared" ca="1" si="37"/>
        <v xml:space="preserve">  SPI(t)mo</v>
      </c>
      <c r="J140" s="304" t="str">
        <f t="shared" ca="1" si="38"/>
        <v xml:space="preserve">  SPI(t)cum</v>
      </c>
      <c r="K140" s="305" t="str">
        <f t="shared" ca="1" si="39"/>
        <v>AT</v>
      </c>
      <c r="L140" s="304" t="str">
        <f t="shared" ca="1" si="40"/>
        <v xml:space="preserve">  SV(t)mo</v>
      </c>
      <c r="M140" s="306" t="str">
        <f t="shared" ca="1" si="41"/>
        <v xml:space="preserve"> SV(t)cum</v>
      </c>
      <c r="N140" s="184">
        <f t="shared" si="44"/>
        <v>137</v>
      </c>
    </row>
    <row r="141" spans="1:14" x14ac:dyDescent="0.2">
      <c r="A141" s="174" t="str">
        <f t="shared" ca="1" si="42"/>
        <v xml:space="preserve"> </v>
      </c>
      <c r="B141" s="174" t="str">
        <f t="shared" ca="1" si="43"/>
        <v xml:space="preserve"> </v>
      </c>
      <c r="C141" s="300" t="str">
        <f t="shared" ca="1" si="31"/>
        <v>Pc=&gt;Sc</v>
      </c>
      <c r="D141" s="301" t="str">
        <f t="shared" ca="1" si="32"/>
        <v xml:space="preserve">    NUM</v>
      </c>
      <c r="E141" s="301" t="str">
        <f t="shared" ca="1" si="33"/>
        <v xml:space="preserve">     DENOM</v>
      </c>
      <c r="F141" s="302" t="str">
        <f t="shared" ca="1" si="34"/>
        <v xml:space="preserve"> InterpVal</v>
      </c>
      <c r="G141" s="303" t="str">
        <f t="shared" ca="1" si="35"/>
        <v xml:space="preserve">  EScum</v>
      </c>
      <c r="H141" s="303" t="str">
        <f t="shared" ca="1" si="36"/>
        <v xml:space="preserve">   ESmo</v>
      </c>
      <c r="I141" s="304" t="str">
        <f t="shared" ca="1" si="37"/>
        <v xml:space="preserve">  SPI(t)mo</v>
      </c>
      <c r="J141" s="304" t="str">
        <f t="shared" ca="1" si="38"/>
        <v xml:space="preserve">  SPI(t)cum</v>
      </c>
      <c r="K141" s="305" t="str">
        <f t="shared" ca="1" si="39"/>
        <v>AT</v>
      </c>
      <c r="L141" s="304" t="str">
        <f t="shared" ca="1" si="40"/>
        <v xml:space="preserve">  SV(t)mo</v>
      </c>
      <c r="M141" s="306" t="str">
        <f t="shared" ca="1" si="41"/>
        <v xml:space="preserve"> SV(t)cum</v>
      </c>
      <c r="N141" s="184">
        <f t="shared" si="44"/>
        <v>138</v>
      </c>
    </row>
    <row r="142" spans="1:14" x14ac:dyDescent="0.2">
      <c r="A142" s="174" t="str">
        <f t="shared" ca="1" si="42"/>
        <v xml:space="preserve"> </v>
      </c>
      <c r="B142" s="174" t="str">
        <f t="shared" ca="1" si="43"/>
        <v xml:space="preserve"> </v>
      </c>
      <c r="C142" s="300" t="str">
        <f t="shared" ca="1" si="31"/>
        <v>Pc=&gt;Sc</v>
      </c>
      <c r="D142" s="301" t="str">
        <f t="shared" ca="1" si="32"/>
        <v xml:space="preserve">    NUM</v>
      </c>
      <c r="E142" s="301" t="str">
        <f t="shared" ca="1" si="33"/>
        <v xml:space="preserve">     DENOM</v>
      </c>
      <c r="F142" s="302" t="str">
        <f t="shared" ca="1" si="34"/>
        <v xml:space="preserve"> InterpVal</v>
      </c>
      <c r="G142" s="303" t="str">
        <f t="shared" ca="1" si="35"/>
        <v xml:space="preserve">  EScum</v>
      </c>
      <c r="H142" s="303" t="str">
        <f t="shared" ca="1" si="36"/>
        <v xml:space="preserve">   ESmo</v>
      </c>
      <c r="I142" s="304" t="str">
        <f t="shared" ca="1" si="37"/>
        <v xml:space="preserve">  SPI(t)mo</v>
      </c>
      <c r="J142" s="304" t="str">
        <f t="shared" ca="1" si="38"/>
        <v xml:space="preserve">  SPI(t)cum</v>
      </c>
      <c r="K142" s="305" t="str">
        <f t="shared" ca="1" si="39"/>
        <v>AT</v>
      </c>
      <c r="L142" s="304" t="str">
        <f t="shared" ca="1" si="40"/>
        <v xml:space="preserve">  SV(t)mo</v>
      </c>
      <c r="M142" s="306" t="str">
        <f t="shared" ca="1" si="41"/>
        <v xml:space="preserve"> SV(t)cum</v>
      </c>
      <c r="N142" s="184">
        <f t="shared" si="44"/>
        <v>139</v>
      </c>
    </row>
    <row r="143" spans="1:14" x14ac:dyDescent="0.2">
      <c r="A143" s="174" t="str">
        <f t="shared" ca="1" si="42"/>
        <v xml:space="preserve"> </v>
      </c>
      <c r="B143" s="174" t="str">
        <f t="shared" ca="1" si="43"/>
        <v xml:space="preserve"> </v>
      </c>
      <c r="C143" s="300" t="str">
        <f t="shared" ca="1" si="31"/>
        <v>Pc=&gt;Sc</v>
      </c>
      <c r="D143" s="301" t="str">
        <f t="shared" ca="1" si="32"/>
        <v xml:space="preserve">    NUM</v>
      </c>
      <c r="E143" s="301" t="str">
        <f t="shared" ca="1" si="33"/>
        <v xml:space="preserve">     DENOM</v>
      </c>
      <c r="F143" s="302" t="str">
        <f t="shared" ca="1" si="34"/>
        <v xml:space="preserve"> InterpVal</v>
      </c>
      <c r="G143" s="303" t="str">
        <f t="shared" ca="1" si="35"/>
        <v xml:space="preserve">  EScum</v>
      </c>
      <c r="H143" s="303" t="str">
        <f t="shared" ca="1" si="36"/>
        <v xml:space="preserve">   ESmo</v>
      </c>
      <c r="I143" s="304" t="str">
        <f t="shared" ca="1" si="37"/>
        <v xml:space="preserve">  SPI(t)mo</v>
      </c>
      <c r="J143" s="304" t="str">
        <f t="shared" ca="1" si="38"/>
        <v xml:space="preserve">  SPI(t)cum</v>
      </c>
      <c r="K143" s="305" t="str">
        <f t="shared" ca="1" si="39"/>
        <v>AT</v>
      </c>
      <c r="L143" s="304" t="str">
        <f t="shared" ca="1" si="40"/>
        <v xml:space="preserve">  SV(t)mo</v>
      </c>
      <c r="M143" s="306" t="str">
        <f t="shared" ca="1" si="41"/>
        <v xml:space="preserve"> SV(t)cum</v>
      </c>
      <c r="N143" s="184">
        <f t="shared" si="44"/>
        <v>140</v>
      </c>
    </row>
    <row r="144" spans="1:14" x14ac:dyDescent="0.2">
      <c r="A144" s="174" t="str">
        <f t="shared" ca="1" si="42"/>
        <v xml:space="preserve"> </v>
      </c>
      <c r="B144" s="174" t="str">
        <f t="shared" ca="1" si="43"/>
        <v xml:space="preserve"> </v>
      </c>
      <c r="C144" s="300" t="str">
        <f t="shared" ca="1" si="31"/>
        <v>Pc=&gt;Sc</v>
      </c>
      <c r="D144" s="301" t="str">
        <f t="shared" ca="1" si="32"/>
        <v xml:space="preserve">    NUM</v>
      </c>
      <c r="E144" s="301" t="str">
        <f t="shared" ca="1" si="33"/>
        <v xml:space="preserve">     DENOM</v>
      </c>
      <c r="F144" s="302" t="str">
        <f t="shared" ca="1" si="34"/>
        <v xml:space="preserve"> InterpVal</v>
      </c>
      <c r="G144" s="303" t="str">
        <f t="shared" ca="1" si="35"/>
        <v xml:space="preserve">  EScum</v>
      </c>
      <c r="H144" s="303" t="str">
        <f t="shared" ca="1" si="36"/>
        <v xml:space="preserve">   ESmo</v>
      </c>
      <c r="I144" s="304" t="str">
        <f t="shared" ca="1" si="37"/>
        <v xml:space="preserve">  SPI(t)mo</v>
      </c>
      <c r="J144" s="304" t="str">
        <f t="shared" ca="1" si="38"/>
        <v xml:space="preserve">  SPI(t)cum</v>
      </c>
      <c r="K144" s="305" t="str">
        <f t="shared" ca="1" si="39"/>
        <v>AT</v>
      </c>
      <c r="L144" s="304" t="str">
        <f t="shared" ca="1" si="40"/>
        <v xml:space="preserve">  SV(t)mo</v>
      </c>
      <c r="M144" s="306" t="str">
        <f t="shared" ca="1" si="41"/>
        <v xml:space="preserve"> SV(t)cum</v>
      </c>
      <c r="N144" s="184">
        <f t="shared" si="44"/>
        <v>141</v>
      </c>
    </row>
    <row r="145" spans="1:14" x14ac:dyDescent="0.2">
      <c r="A145" s="174" t="str">
        <f t="shared" ca="1" si="42"/>
        <v xml:space="preserve"> </v>
      </c>
      <c r="B145" s="174" t="str">
        <f t="shared" ca="1" si="43"/>
        <v xml:space="preserve"> </v>
      </c>
      <c r="C145" s="300" t="str">
        <f t="shared" ca="1" si="31"/>
        <v>Pc=&gt;Sc</v>
      </c>
      <c r="D145" s="301" t="str">
        <f t="shared" ca="1" si="32"/>
        <v xml:space="preserve">    NUM</v>
      </c>
      <c r="E145" s="301" t="str">
        <f t="shared" ca="1" si="33"/>
        <v xml:space="preserve">     DENOM</v>
      </c>
      <c r="F145" s="302" t="str">
        <f t="shared" ca="1" si="34"/>
        <v xml:space="preserve"> InterpVal</v>
      </c>
      <c r="G145" s="303" t="str">
        <f t="shared" ca="1" si="35"/>
        <v xml:space="preserve">  EScum</v>
      </c>
      <c r="H145" s="303" t="str">
        <f t="shared" ca="1" si="36"/>
        <v xml:space="preserve">   ESmo</v>
      </c>
      <c r="I145" s="304" t="str">
        <f t="shared" ca="1" si="37"/>
        <v xml:space="preserve">  SPI(t)mo</v>
      </c>
      <c r="J145" s="304" t="str">
        <f t="shared" ca="1" si="38"/>
        <v xml:space="preserve">  SPI(t)cum</v>
      </c>
      <c r="K145" s="305" t="str">
        <f t="shared" ca="1" si="39"/>
        <v>AT</v>
      </c>
      <c r="L145" s="304" t="str">
        <f t="shared" ca="1" si="40"/>
        <v xml:space="preserve">  SV(t)mo</v>
      </c>
      <c r="M145" s="306" t="str">
        <f t="shared" ca="1" si="41"/>
        <v xml:space="preserve"> SV(t)cum</v>
      </c>
      <c r="N145" s="184">
        <f t="shared" si="44"/>
        <v>142</v>
      </c>
    </row>
    <row r="146" spans="1:14" x14ac:dyDescent="0.2">
      <c r="A146" s="174" t="str">
        <f t="shared" ca="1" si="42"/>
        <v xml:space="preserve"> </v>
      </c>
      <c r="B146" s="174" t="str">
        <f t="shared" ca="1" si="43"/>
        <v xml:space="preserve"> </v>
      </c>
      <c r="C146" s="300" t="str">
        <f t="shared" ca="1" si="31"/>
        <v>Pc=&gt;Sc</v>
      </c>
      <c r="D146" s="301" t="str">
        <f t="shared" ca="1" si="32"/>
        <v xml:space="preserve">    NUM</v>
      </c>
      <c r="E146" s="301" t="str">
        <f t="shared" ca="1" si="33"/>
        <v xml:space="preserve">     DENOM</v>
      </c>
      <c r="F146" s="302" t="str">
        <f t="shared" ca="1" si="34"/>
        <v xml:space="preserve"> InterpVal</v>
      </c>
      <c r="G146" s="303" t="str">
        <f t="shared" ca="1" si="35"/>
        <v xml:space="preserve">  EScum</v>
      </c>
      <c r="H146" s="303" t="str">
        <f t="shared" ca="1" si="36"/>
        <v xml:space="preserve">   ESmo</v>
      </c>
      <c r="I146" s="304" t="str">
        <f t="shared" ca="1" si="37"/>
        <v xml:space="preserve">  SPI(t)mo</v>
      </c>
      <c r="J146" s="304" t="str">
        <f t="shared" ca="1" si="38"/>
        <v xml:space="preserve">  SPI(t)cum</v>
      </c>
      <c r="K146" s="305" t="str">
        <f t="shared" ca="1" si="39"/>
        <v>AT</v>
      </c>
      <c r="L146" s="304" t="str">
        <f t="shared" ca="1" si="40"/>
        <v xml:space="preserve">  SV(t)mo</v>
      </c>
      <c r="M146" s="306" t="str">
        <f t="shared" ca="1" si="41"/>
        <v xml:space="preserve"> SV(t)cum</v>
      </c>
      <c r="N146" s="184">
        <f t="shared" si="44"/>
        <v>143</v>
      </c>
    </row>
    <row r="147" spans="1:14" x14ac:dyDescent="0.2">
      <c r="A147" s="174" t="str">
        <f t="shared" ca="1" si="42"/>
        <v xml:space="preserve"> </v>
      </c>
      <c r="B147" s="174" t="str">
        <f t="shared" ca="1" si="43"/>
        <v xml:space="preserve"> </v>
      </c>
      <c r="C147" s="300" t="str">
        <f t="shared" ca="1" si="31"/>
        <v>Pc=&gt;Sc</v>
      </c>
      <c r="D147" s="301" t="str">
        <f t="shared" ca="1" si="32"/>
        <v xml:space="preserve">    NUM</v>
      </c>
      <c r="E147" s="301" t="str">
        <f t="shared" ca="1" si="33"/>
        <v xml:space="preserve">     DENOM</v>
      </c>
      <c r="F147" s="302" t="str">
        <f t="shared" ca="1" si="34"/>
        <v xml:space="preserve"> InterpVal</v>
      </c>
      <c r="G147" s="303" t="str">
        <f t="shared" ca="1" si="35"/>
        <v xml:space="preserve">  EScum</v>
      </c>
      <c r="H147" s="303" t="str">
        <f t="shared" ca="1" si="36"/>
        <v xml:space="preserve">   ESmo</v>
      </c>
      <c r="I147" s="304" t="str">
        <f t="shared" ca="1" si="37"/>
        <v xml:space="preserve">  SPI(t)mo</v>
      </c>
      <c r="J147" s="304" t="str">
        <f t="shared" ca="1" si="38"/>
        <v xml:space="preserve">  SPI(t)cum</v>
      </c>
      <c r="K147" s="305" t="str">
        <f t="shared" ca="1" si="39"/>
        <v>AT</v>
      </c>
      <c r="L147" s="304" t="str">
        <f t="shared" ca="1" si="40"/>
        <v xml:space="preserve">  SV(t)mo</v>
      </c>
      <c r="M147" s="306" t="str">
        <f t="shared" ca="1" si="41"/>
        <v xml:space="preserve"> SV(t)cum</v>
      </c>
      <c r="N147" s="184">
        <f t="shared" si="44"/>
        <v>144</v>
      </c>
    </row>
    <row r="148" spans="1:14" x14ac:dyDescent="0.2">
      <c r="A148" s="174" t="str">
        <f t="shared" ca="1" si="42"/>
        <v xml:space="preserve"> </v>
      </c>
      <c r="B148" s="174" t="str">
        <f t="shared" ca="1" si="43"/>
        <v xml:space="preserve"> </v>
      </c>
      <c r="C148" s="300" t="str">
        <f t="shared" ca="1" si="31"/>
        <v>Pc=&gt;Sc</v>
      </c>
      <c r="D148" s="301" t="str">
        <f t="shared" ca="1" si="32"/>
        <v xml:space="preserve">    NUM</v>
      </c>
      <c r="E148" s="301" t="str">
        <f t="shared" ca="1" si="33"/>
        <v xml:space="preserve">     DENOM</v>
      </c>
      <c r="F148" s="302" t="str">
        <f t="shared" ca="1" si="34"/>
        <v xml:space="preserve"> InterpVal</v>
      </c>
      <c r="G148" s="303" t="str">
        <f t="shared" ca="1" si="35"/>
        <v xml:space="preserve">  EScum</v>
      </c>
      <c r="H148" s="303" t="str">
        <f t="shared" ca="1" si="36"/>
        <v xml:space="preserve">   ESmo</v>
      </c>
      <c r="I148" s="304" t="str">
        <f t="shared" ca="1" si="37"/>
        <v xml:space="preserve">  SPI(t)mo</v>
      </c>
      <c r="J148" s="304" t="str">
        <f t="shared" ca="1" si="38"/>
        <v xml:space="preserve">  SPI(t)cum</v>
      </c>
      <c r="K148" s="305" t="str">
        <f t="shared" ca="1" si="39"/>
        <v>AT</v>
      </c>
      <c r="L148" s="304" t="str">
        <f t="shared" ca="1" si="40"/>
        <v xml:space="preserve">  SV(t)mo</v>
      </c>
      <c r="M148" s="306" t="str">
        <f t="shared" ca="1" si="41"/>
        <v xml:space="preserve"> SV(t)cum</v>
      </c>
      <c r="N148" s="184">
        <f t="shared" si="44"/>
        <v>145</v>
      </c>
    </row>
    <row r="149" spans="1:14" x14ac:dyDescent="0.2">
      <c r="A149" s="174" t="str">
        <f t="shared" ca="1" si="42"/>
        <v xml:space="preserve"> </v>
      </c>
      <c r="B149" s="174" t="str">
        <f t="shared" ca="1" si="43"/>
        <v xml:space="preserve"> </v>
      </c>
      <c r="C149" s="300" t="str">
        <f t="shared" ca="1" si="31"/>
        <v>Pc=&gt;Sc</v>
      </c>
      <c r="D149" s="301" t="str">
        <f t="shared" ca="1" si="32"/>
        <v xml:space="preserve">    NUM</v>
      </c>
      <c r="E149" s="301" t="str">
        <f t="shared" ca="1" si="33"/>
        <v xml:space="preserve">     DENOM</v>
      </c>
      <c r="F149" s="302" t="str">
        <f t="shared" ca="1" si="34"/>
        <v xml:space="preserve"> InterpVal</v>
      </c>
      <c r="G149" s="303" t="str">
        <f t="shared" ca="1" si="35"/>
        <v xml:space="preserve">  EScum</v>
      </c>
      <c r="H149" s="303" t="str">
        <f t="shared" ca="1" si="36"/>
        <v xml:space="preserve">   ESmo</v>
      </c>
      <c r="I149" s="304" t="str">
        <f t="shared" ca="1" si="37"/>
        <v xml:space="preserve">  SPI(t)mo</v>
      </c>
      <c r="J149" s="304" t="str">
        <f t="shared" ca="1" si="38"/>
        <v xml:space="preserve">  SPI(t)cum</v>
      </c>
      <c r="K149" s="305" t="str">
        <f t="shared" ca="1" si="39"/>
        <v>AT</v>
      </c>
      <c r="L149" s="304" t="str">
        <f t="shared" ca="1" si="40"/>
        <v xml:space="preserve">  SV(t)mo</v>
      </c>
      <c r="M149" s="306" t="str">
        <f t="shared" ca="1" si="41"/>
        <v xml:space="preserve"> SV(t)cum</v>
      </c>
      <c r="N149" s="184">
        <f t="shared" si="44"/>
        <v>146</v>
      </c>
    </row>
    <row r="150" spans="1:14" x14ac:dyDescent="0.2">
      <c r="A150" s="174" t="str">
        <f t="shared" ca="1" si="42"/>
        <v xml:space="preserve"> </v>
      </c>
      <c r="B150" s="174" t="str">
        <f t="shared" ca="1" si="43"/>
        <v xml:space="preserve"> </v>
      </c>
      <c r="C150" s="300" t="str">
        <f t="shared" ca="1" si="31"/>
        <v>Pc=&gt;Sc</v>
      </c>
      <c r="D150" s="301" t="str">
        <f t="shared" ca="1" si="32"/>
        <v xml:space="preserve">    NUM</v>
      </c>
      <c r="E150" s="301" t="str">
        <f t="shared" ca="1" si="33"/>
        <v xml:space="preserve">     DENOM</v>
      </c>
      <c r="F150" s="302" t="str">
        <f t="shared" ca="1" si="34"/>
        <v xml:space="preserve"> InterpVal</v>
      </c>
      <c r="G150" s="303" t="str">
        <f t="shared" ca="1" si="35"/>
        <v xml:space="preserve">  EScum</v>
      </c>
      <c r="H150" s="303" t="str">
        <f t="shared" ca="1" si="36"/>
        <v xml:space="preserve">   ESmo</v>
      </c>
      <c r="I150" s="304" t="str">
        <f t="shared" ca="1" si="37"/>
        <v xml:space="preserve">  SPI(t)mo</v>
      </c>
      <c r="J150" s="304" t="str">
        <f t="shared" ca="1" si="38"/>
        <v xml:space="preserve">  SPI(t)cum</v>
      </c>
      <c r="K150" s="305" t="str">
        <f t="shared" ca="1" si="39"/>
        <v>AT</v>
      </c>
      <c r="L150" s="304" t="str">
        <f t="shared" ca="1" si="40"/>
        <v xml:space="preserve">  SV(t)mo</v>
      </c>
      <c r="M150" s="306" t="str">
        <f t="shared" ca="1" si="41"/>
        <v xml:space="preserve"> SV(t)cum</v>
      </c>
      <c r="N150" s="184">
        <f t="shared" si="44"/>
        <v>147</v>
      </c>
    </row>
    <row r="151" spans="1:14" x14ac:dyDescent="0.2">
      <c r="A151" s="174" t="str">
        <f t="shared" ca="1" si="42"/>
        <v xml:space="preserve"> </v>
      </c>
      <c r="B151" s="174" t="str">
        <f t="shared" ca="1" si="43"/>
        <v xml:space="preserve"> </v>
      </c>
      <c r="C151" s="300" t="str">
        <f t="shared" ca="1" si="31"/>
        <v>Pc=&gt;Sc</v>
      </c>
      <c r="D151" s="301" t="str">
        <f t="shared" ca="1" si="32"/>
        <v xml:space="preserve">    NUM</v>
      </c>
      <c r="E151" s="301" t="str">
        <f t="shared" ca="1" si="33"/>
        <v xml:space="preserve">     DENOM</v>
      </c>
      <c r="F151" s="302" t="str">
        <f t="shared" ca="1" si="34"/>
        <v xml:space="preserve"> InterpVal</v>
      </c>
      <c r="G151" s="303" t="str">
        <f t="shared" ca="1" si="35"/>
        <v xml:space="preserve">  EScum</v>
      </c>
      <c r="H151" s="303" t="str">
        <f t="shared" ca="1" si="36"/>
        <v xml:space="preserve">   ESmo</v>
      </c>
      <c r="I151" s="304" t="str">
        <f t="shared" ca="1" si="37"/>
        <v xml:space="preserve">  SPI(t)mo</v>
      </c>
      <c r="J151" s="304" t="str">
        <f t="shared" ca="1" si="38"/>
        <v xml:space="preserve">  SPI(t)cum</v>
      </c>
      <c r="K151" s="305" t="str">
        <f t="shared" ca="1" si="39"/>
        <v>AT</v>
      </c>
      <c r="L151" s="304" t="str">
        <f t="shared" ca="1" si="40"/>
        <v xml:space="preserve">  SV(t)mo</v>
      </c>
      <c r="M151" s="306" t="str">
        <f t="shared" ca="1" si="41"/>
        <v xml:space="preserve"> SV(t)cum</v>
      </c>
      <c r="N151" s="184">
        <f t="shared" si="44"/>
        <v>148</v>
      </c>
    </row>
    <row r="152" spans="1:14" x14ac:dyDescent="0.2">
      <c r="A152" s="174" t="str">
        <f t="shared" ca="1" si="42"/>
        <v xml:space="preserve"> </v>
      </c>
      <c r="B152" s="174" t="str">
        <f t="shared" ca="1" si="43"/>
        <v xml:space="preserve"> </v>
      </c>
      <c r="C152" s="300" t="str">
        <f t="shared" ca="1" si="31"/>
        <v>Pc=&gt;Sc</v>
      </c>
      <c r="D152" s="301" t="str">
        <f t="shared" ca="1" si="32"/>
        <v xml:space="preserve">    NUM</v>
      </c>
      <c r="E152" s="301" t="str">
        <f t="shared" ca="1" si="33"/>
        <v xml:space="preserve">     DENOM</v>
      </c>
      <c r="F152" s="302" t="str">
        <f t="shared" ca="1" si="34"/>
        <v xml:space="preserve"> InterpVal</v>
      </c>
      <c r="G152" s="303" t="str">
        <f t="shared" ca="1" si="35"/>
        <v xml:space="preserve">  EScum</v>
      </c>
      <c r="H152" s="303" t="str">
        <f t="shared" ca="1" si="36"/>
        <v xml:space="preserve">   ESmo</v>
      </c>
      <c r="I152" s="304" t="str">
        <f t="shared" ca="1" si="37"/>
        <v xml:space="preserve">  SPI(t)mo</v>
      </c>
      <c r="J152" s="304" t="str">
        <f t="shared" ca="1" si="38"/>
        <v xml:space="preserve">  SPI(t)cum</v>
      </c>
      <c r="K152" s="305" t="str">
        <f t="shared" ca="1" si="39"/>
        <v>AT</v>
      </c>
      <c r="L152" s="304" t="str">
        <f t="shared" ca="1" si="40"/>
        <v xml:space="preserve">  SV(t)mo</v>
      </c>
      <c r="M152" s="306" t="str">
        <f t="shared" ca="1" si="41"/>
        <v xml:space="preserve"> SV(t)cum</v>
      </c>
      <c r="N152" s="184">
        <f t="shared" si="44"/>
        <v>149</v>
      </c>
    </row>
    <row r="153" spans="1:14" x14ac:dyDescent="0.2">
      <c r="A153" s="174" t="str">
        <f t="shared" ca="1" si="42"/>
        <v xml:space="preserve"> </v>
      </c>
      <c r="B153" s="174" t="str">
        <f t="shared" ca="1" si="43"/>
        <v xml:space="preserve"> </v>
      </c>
      <c r="C153" s="300" t="str">
        <f t="shared" ca="1" si="31"/>
        <v>Pc=&gt;Sc</v>
      </c>
      <c r="D153" s="301" t="str">
        <f t="shared" ca="1" si="32"/>
        <v xml:space="preserve">    NUM</v>
      </c>
      <c r="E153" s="301" t="str">
        <f t="shared" ca="1" si="33"/>
        <v xml:space="preserve">     DENOM</v>
      </c>
      <c r="F153" s="302" t="str">
        <f t="shared" ca="1" si="34"/>
        <v xml:space="preserve"> InterpVal</v>
      </c>
      <c r="G153" s="303" t="str">
        <f t="shared" ca="1" si="35"/>
        <v xml:space="preserve">  EScum</v>
      </c>
      <c r="H153" s="303" t="str">
        <f t="shared" ca="1" si="36"/>
        <v xml:space="preserve">   ESmo</v>
      </c>
      <c r="I153" s="304" t="str">
        <f t="shared" ca="1" si="37"/>
        <v xml:space="preserve">  SPI(t)mo</v>
      </c>
      <c r="J153" s="304" t="str">
        <f t="shared" ca="1" si="38"/>
        <v xml:space="preserve">  SPI(t)cum</v>
      </c>
      <c r="K153" s="305" t="str">
        <f t="shared" ca="1" si="39"/>
        <v>AT</v>
      </c>
      <c r="L153" s="304" t="str">
        <f t="shared" ca="1" si="40"/>
        <v xml:space="preserve">  SV(t)mo</v>
      </c>
      <c r="M153" s="306" t="str">
        <f t="shared" ca="1" si="41"/>
        <v xml:space="preserve"> SV(t)cum</v>
      </c>
      <c r="N153" s="184">
        <f t="shared" si="44"/>
        <v>150</v>
      </c>
    </row>
    <row r="154" spans="1:14" x14ac:dyDescent="0.2">
      <c r="A154" s="174" t="str">
        <f t="shared" ca="1" si="42"/>
        <v xml:space="preserve"> </v>
      </c>
      <c r="B154" s="174" t="str">
        <f t="shared" ca="1" si="43"/>
        <v xml:space="preserve"> </v>
      </c>
      <c r="C154" s="300" t="str">
        <f t="shared" ca="1" si="31"/>
        <v>Pc=&gt;Sc</v>
      </c>
      <c r="D154" s="301" t="str">
        <f t="shared" ca="1" si="32"/>
        <v xml:space="preserve">    NUM</v>
      </c>
      <c r="E154" s="301" t="str">
        <f t="shared" ca="1" si="33"/>
        <v xml:space="preserve">     DENOM</v>
      </c>
      <c r="F154" s="302" t="str">
        <f t="shared" ca="1" si="34"/>
        <v xml:space="preserve"> InterpVal</v>
      </c>
      <c r="G154" s="303" t="str">
        <f t="shared" ca="1" si="35"/>
        <v xml:space="preserve">  EScum</v>
      </c>
      <c r="H154" s="303" t="str">
        <f t="shared" ca="1" si="36"/>
        <v xml:space="preserve">   ESmo</v>
      </c>
      <c r="I154" s="304" t="str">
        <f t="shared" ca="1" si="37"/>
        <v xml:space="preserve">  SPI(t)mo</v>
      </c>
      <c r="J154" s="304" t="str">
        <f t="shared" ca="1" si="38"/>
        <v xml:space="preserve">  SPI(t)cum</v>
      </c>
      <c r="K154" s="305" t="str">
        <f t="shared" ca="1" si="39"/>
        <v>AT</v>
      </c>
      <c r="L154" s="304" t="str">
        <f t="shared" ca="1" si="40"/>
        <v xml:space="preserve">  SV(t)mo</v>
      </c>
      <c r="M154" s="306" t="str">
        <f t="shared" ca="1" si="41"/>
        <v xml:space="preserve"> SV(t)cum</v>
      </c>
      <c r="N154" s="184">
        <f t="shared" si="44"/>
        <v>151</v>
      </c>
    </row>
    <row r="155" spans="1:14" x14ac:dyDescent="0.2">
      <c r="A155" s="174" t="str">
        <f t="shared" ca="1" si="42"/>
        <v xml:space="preserve"> </v>
      </c>
      <c r="B155" s="174" t="str">
        <f t="shared" ca="1" si="43"/>
        <v xml:space="preserve"> </v>
      </c>
      <c r="C155" s="300" t="str">
        <f t="shared" ca="1" si="31"/>
        <v>Pc=&gt;Sc</v>
      </c>
      <c r="D155" s="301" t="str">
        <f t="shared" ca="1" si="32"/>
        <v xml:space="preserve">    NUM</v>
      </c>
      <c r="E155" s="301" t="str">
        <f t="shared" ca="1" si="33"/>
        <v xml:space="preserve">     DENOM</v>
      </c>
      <c r="F155" s="302" t="str">
        <f t="shared" ca="1" si="34"/>
        <v xml:space="preserve"> InterpVal</v>
      </c>
      <c r="G155" s="303" t="str">
        <f t="shared" ca="1" si="35"/>
        <v xml:space="preserve">  EScum</v>
      </c>
      <c r="H155" s="303" t="str">
        <f t="shared" ca="1" si="36"/>
        <v xml:space="preserve">   ESmo</v>
      </c>
      <c r="I155" s="304" t="str">
        <f t="shared" ca="1" si="37"/>
        <v xml:space="preserve">  SPI(t)mo</v>
      </c>
      <c r="J155" s="304" t="str">
        <f t="shared" ca="1" si="38"/>
        <v xml:space="preserve">  SPI(t)cum</v>
      </c>
      <c r="K155" s="305" t="str">
        <f t="shared" ca="1" si="39"/>
        <v>AT</v>
      </c>
      <c r="L155" s="304" t="str">
        <f t="shared" ca="1" si="40"/>
        <v xml:space="preserve">  SV(t)mo</v>
      </c>
      <c r="M155" s="306" t="str">
        <f t="shared" ca="1" si="41"/>
        <v xml:space="preserve"> SV(t)cum</v>
      </c>
      <c r="N155" s="184">
        <f t="shared" si="44"/>
        <v>152</v>
      </c>
    </row>
    <row r="156" spans="1:14" x14ac:dyDescent="0.2">
      <c r="A156" s="174" t="str">
        <f t="shared" ca="1" si="42"/>
        <v xml:space="preserve"> </v>
      </c>
      <c r="B156" s="174" t="str">
        <f t="shared" ca="1" si="43"/>
        <v xml:space="preserve"> </v>
      </c>
      <c r="C156" s="300" t="str">
        <f t="shared" ca="1" si="31"/>
        <v>Pc=&gt;Sc</v>
      </c>
      <c r="D156" s="301" t="str">
        <f t="shared" ca="1" si="32"/>
        <v xml:space="preserve">    NUM</v>
      </c>
      <c r="E156" s="301" t="str">
        <f t="shared" ca="1" si="33"/>
        <v xml:space="preserve">     DENOM</v>
      </c>
      <c r="F156" s="302" t="str">
        <f t="shared" ca="1" si="34"/>
        <v xml:space="preserve"> InterpVal</v>
      </c>
      <c r="G156" s="303" t="str">
        <f t="shared" ca="1" si="35"/>
        <v xml:space="preserve">  EScum</v>
      </c>
      <c r="H156" s="303" t="str">
        <f t="shared" ca="1" si="36"/>
        <v xml:space="preserve">   ESmo</v>
      </c>
      <c r="I156" s="304" t="str">
        <f t="shared" ca="1" si="37"/>
        <v xml:space="preserve">  SPI(t)mo</v>
      </c>
      <c r="J156" s="304" t="str">
        <f t="shared" ca="1" si="38"/>
        <v xml:space="preserve">  SPI(t)cum</v>
      </c>
      <c r="K156" s="305" t="str">
        <f t="shared" ca="1" si="39"/>
        <v>AT</v>
      </c>
      <c r="L156" s="304" t="str">
        <f t="shared" ca="1" si="40"/>
        <v xml:space="preserve">  SV(t)mo</v>
      </c>
      <c r="M156" s="306" t="str">
        <f t="shared" ca="1" si="41"/>
        <v xml:space="preserve"> SV(t)cum</v>
      </c>
      <c r="N156" s="184">
        <f t="shared" si="44"/>
        <v>153</v>
      </c>
    </row>
    <row r="157" spans="1:14" x14ac:dyDescent="0.2">
      <c r="A157" s="174" t="str">
        <f t="shared" ca="1" si="42"/>
        <v xml:space="preserve"> </v>
      </c>
      <c r="B157" s="174" t="str">
        <f t="shared" ca="1" si="43"/>
        <v xml:space="preserve"> </v>
      </c>
      <c r="C157" s="300" t="str">
        <f t="shared" ca="1" si="31"/>
        <v>Pc=&gt;Sc</v>
      </c>
      <c r="D157" s="301" t="str">
        <f t="shared" ca="1" si="32"/>
        <v xml:space="preserve">    NUM</v>
      </c>
      <c r="E157" s="301" t="str">
        <f t="shared" ca="1" si="33"/>
        <v xml:space="preserve">     DENOM</v>
      </c>
      <c r="F157" s="302" t="str">
        <f t="shared" ca="1" si="34"/>
        <v xml:space="preserve"> InterpVal</v>
      </c>
      <c r="G157" s="303" t="str">
        <f t="shared" ca="1" si="35"/>
        <v xml:space="preserve">  EScum</v>
      </c>
      <c r="H157" s="303" t="str">
        <f t="shared" ca="1" si="36"/>
        <v xml:space="preserve">   ESmo</v>
      </c>
      <c r="I157" s="304" t="str">
        <f t="shared" ca="1" si="37"/>
        <v xml:space="preserve">  SPI(t)mo</v>
      </c>
      <c r="J157" s="304" t="str">
        <f t="shared" ca="1" si="38"/>
        <v xml:space="preserve">  SPI(t)cum</v>
      </c>
      <c r="K157" s="305" t="str">
        <f t="shared" ca="1" si="39"/>
        <v>AT</v>
      </c>
      <c r="L157" s="304" t="str">
        <f t="shared" ca="1" si="40"/>
        <v xml:space="preserve">  SV(t)mo</v>
      </c>
      <c r="M157" s="306" t="str">
        <f t="shared" ca="1" si="41"/>
        <v xml:space="preserve"> SV(t)cum</v>
      </c>
      <c r="N157" s="184">
        <f t="shared" si="44"/>
        <v>154</v>
      </c>
    </row>
    <row r="158" spans="1:14" x14ac:dyDescent="0.2">
      <c r="A158" s="174" t="str">
        <f t="shared" ca="1" si="42"/>
        <v xml:space="preserve"> </v>
      </c>
      <c r="B158" s="174" t="str">
        <f t="shared" ca="1" si="43"/>
        <v xml:space="preserve"> </v>
      </c>
      <c r="C158" s="300" t="str">
        <f t="shared" ca="1" si="31"/>
        <v>Pc=&gt;Sc</v>
      </c>
      <c r="D158" s="301" t="str">
        <f t="shared" ca="1" si="32"/>
        <v xml:space="preserve">    NUM</v>
      </c>
      <c r="E158" s="301" t="str">
        <f t="shared" ca="1" si="33"/>
        <v xml:space="preserve">     DENOM</v>
      </c>
      <c r="F158" s="302" t="str">
        <f t="shared" ca="1" si="34"/>
        <v xml:space="preserve"> InterpVal</v>
      </c>
      <c r="G158" s="303" t="str">
        <f t="shared" ca="1" si="35"/>
        <v xml:space="preserve">  EScum</v>
      </c>
      <c r="H158" s="303" t="str">
        <f t="shared" ca="1" si="36"/>
        <v xml:space="preserve">   ESmo</v>
      </c>
      <c r="I158" s="304" t="str">
        <f t="shared" ca="1" si="37"/>
        <v xml:space="preserve">  SPI(t)mo</v>
      </c>
      <c r="J158" s="304" t="str">
        <f t="shared" ca="1" si="38"/>
        <v xml:space="preserve">  SPI(t)cum</v>
      </c>
      <c r="K158" s="305" t="str">
        <f t="shared" ca="1" si="39"/>
        <v>AT</v>
      </c>
      <c r="L158" s="304" t="str">
        <f t="shared" ca="1" si="40"/>
        <v xml:space="preserve">  SV(t)mo</v>
      </c>
      <c r="M158" s="306" t="str">
        <f t="shared" ca="1" si="41"/>
        <v xml:space="preserve"> SV(t)cum</v>
      </c>
      <c r="N158" s="184">
        <f t="shared" si="44"/>
        <v>155</v>
      </c>
    </row>
    <row r="159" spans="1:14" x14ac:dyDescent="0.2">
      <c r="A159" s="174" t="str">
        <f t="shared" ca="1" si="42"/>
        <v xml:space="preserve"> </v>
      </c>
      <c r="B159" s="174" t="str">
        <f t="shared" ca="1" si="43"/>
        <v xml:space="preserve"> </v>
      </c>
      <c r="C159" s="300" t="str">
        <f t="shared" ca="1" si="31"/>
        <v>Pc=&gt;Sc</v>
      </c>
      <c r="D159" s="301" t="str">
        <f t="shared" ca="1" si="32"/>
        <v xml:space="preserve">    NUM</v>
      </c>
      <c r="E159" s="301" t="str">
        <f t="shared" ca="1" si="33"/>
        <v xml:space="preserve">     DENOM</v>
      </c>
      <c r="F159" s="302" t="str">
        <f t="shared" ca="1" si="34"/>
        <v xml:space="preserve"> InterpVal</v>
      </c>
      <c r="G159" s="303" t="str">
        <f t="shared" ca="1" si="35"/>
        <v xml:space="preserve">  EScum</v>
      </c>
      <c r="H159" s="303" t="str">
        <f t="shared" ca="1" si="36"/>
        <v xml:space="preserve">   ESmo</v>
      </c>
      <c r="I159" s="304" t="str">
        <f t="shared" ca="1" si="37"/>
        <v xml:space="preserve">  SPI(t)mo</v>
      </c>
      <c r="J159" s="304" t="str">
        <f t="shared" ca="1" si="38"/>
        <v xml:space="preserve">  SPI(t)cum</v>
      </c>
      <c r="K159" s="305" t="str">
        <f t="shared" ca="1" si="39"/>
        <v>AT</v>
      </c>
      <c r="L159" s="304" t="str">
        <f t="shared" ca="1" si="40"/>
        <v xml:space="preserve">  SV(t)mo</v>
      </c>
      <c r="M159" s="306" t="str">
        <f t="shared" ca="1" si="41"/>
        <v xml:space="preserve"> SV(t)cum</v>
      </c>
      <c r="N159" s="184">
        <f t="shared" si="44"/>
        <v>156</v>
      </c>
    </row>
    <row r="160" spans="1:14" x14ac:dyDescent="0.2">
      <c r="A160" s="174" t="str">
        <f t="shared" ca="1" si="42"/>
        <v xml:space="preserve"> </v>
      </c>
      <c r="B160" s="174" t="str">
        <f t="shared" ca="1" si="43"/>
        <v xml:space="preserve"> </v>
      </c>
      <c r="C160" s="300" t="str">
        <f t="shared" ca="1" si="31"/>
        <v>Pc=&gt;Sc</v>
      </c>
      <c r="D160" s="301" t="str">
        <f t="shared" ca="1" si="32"/>
        <v xml:space="preserve">    NUM</v>
      </c>
      <c r="E160" s="301" t="str">
        <f t="shared" ca="1" si="33"/>
        <v xml:space="preserve">     DENOM</v>
      </c>
      <c r="F160" s="302" t="str">
        <f t="shared" ca="1" si="34"/>
        <v xml:space="preserve"> InterpVal</v>
      </c>
      <c r="G160" s="303" t="str">
        <f t="shared" ca="1" si="35"/>
        <v xml:space="preserve">  EScum</v>
      </c>
      <c r="H160" s="303" t="str">
        <f t="shared" ca="1" si="36"/>
        <v xml:space="preserve">   ESmo</v>
      </c>
      <c r="I160" s="304" t="str">
        <f t="shared" ca="1" si="37"/>
        <v xml:space="preserve">  SPI(t)mo</v>
      </c>
      <c r="J160" s="304" t="str">
        <f t="shared" ca="1" si="38"/>
        <v xml:space="preserve">  SPI(t)cum</v>
      </c>
      <c r="K160" s="305" t="str">
        <f t="shared" ca="1" si="39"/>
        <v>AT</v>
      </c>
      <c r="L160" s="304" t="str">
        <f t="shared" ca="1" si="40"/>
        <v xml:space="preserve">  SV(t)mo</v>
      </c>
      <c r="M160" s="306" t="str">
        <f t="shared" ca="1" si="41"/>
        <v xml:space="preserve"> SV(t)cum</v>
      </c>
      <c r="N160" s="184">
        <f t="shared" si="44"/>
        <v>157</v>
      </c>
    </row>
    <row r="161" spans="1:14" x14ac:dyDescent="0.2">
      <c r="A161" s="174" t="str">
        <f t="shared" ca="1" si="42"/>
        <v xml:space="preserve"> </v>
      </c>
      <c r="B161" s="174" t="str">
        <f t="shared" ca="1" si="43"/>
        <v xml:space="preserve"> </v>
      </c>
      <c r="C161" s="300" t="str">
        <f t="shared" ca="1" si="31"/>
        <v>Pc=&gt;Sc</v>
      </c>
      <c r="D161" s="301" t="str">
        <f t="shared" ca="1" si="32"/>
        <v xml:space="preserve">    NUM</v>
      </c>
      <c r="E161" s="301" t="str">
        <f t="shared" ca="1" si="33"/>
        <v xml:space="preserve">     DENOM</v>
      </c>
      <c r="F161" s="302" t="str">
        <f t="shared" ca="1" si="34"/>
        <v xml:space="preserve"> InterpVal</v>
      </c>
      <c r="G161" s="303" t="str">
        <f t="shared" ca="1" si="35"/>
        <v xml:space="preserve">  EScum</v>
      </c>
      <c r="H161" s="303" t="str">
        <f t="shared" ca="1" si="36"/>
        <v xml:space="preserve">   ESmo</v>
      </c>
      <c r="I161" s="304" t="str">
        <f t="shared" ca="1" si="37"/>
        <v xml:space="preserve">  SPI(t)mo</v>
      </c>
      <c r="J161" s="304" t="str">
        <f t="shared" ca="1" si="38"/>
        <v xml:space="preserve">  SPI(t)cum</v>
      </c>
      <c r="K161" s="305" t="str">
        <f t="shared" ca="1" si="39"/>
        <v>AT</v>
      </c>
      <c r="L161" s="304" t="str">
        <f t="shared" ca="1" si="40"/>
        <v xml:space="preserve">  SV(t)mo</v>
      </c>
      <c r="M161" s="306" t="str">
        <f t="shared" ca="1" si="41"/>
        <v xml:space="preserve"> SV(t)cum</v>
      </c>
      <c r="N161" s="184">
        <f t="shared" si="44"/>
        <v>158</v>
      </c>
    </row>
    <row r="162" spans="1:14" x14ac:dyDescent="0.2">
      <c r="A162" s="174" t="str">
        <f t="shared" ca="1" si="42"/>
        <v xml:space="preserve"> </v>
      </c>
      <c r="B162" s="174" t="str">
        <f t="shared" ca="1" si="43"/>
        <v xml:space="preserve"> </v>
      </c>
      <c r="C162" s="300" t="str">
        <f t="shared" ca="1" si="31"/>
        <v>Pc=&gt;Sc</v>
      </c>
      <c r="D162" s="301" t="str">
        <f t="shared" ca="1" si="32"/>
        <v xml:space="preserve">    NUM</v>
      </c>
      <c r="E162" s="301" t="str">
        <f t="shared" ca="1" si="33"/>
        <v xml:space="preserve">     DENOM</v>
      </c>
      <c r="F162" s="302" t="str">
        <f t="shared" ca="1" si="34"/>
        <v xml:space="preserve"> InterpVal</v>
      </c>
      <c r="G162" s="303" t="str">
        <f t="shared" ca="1" si="35"/>
        <v xml:space="preserve">  EScum</v>
      </c>
      <c r="H162" s="303" t="str">
        <f t="shared" ca="1" si="36"/>
        <v xml:space="preserve">   ESmo</v>
      </c>
      <c r="I162" s="304" t="str">
        <f t="shared" ca="1" si="37"/>
        <v xml:space="preserve">  SPI(t)mo</v>
      </c>
      <c r="J162" s="304" t="str">
        <f t="shared" ca="1" si="38"/>
        <v xml:space="preserve">  SPI(t)cum</v>
      </c>
      <c r="K162" s="305" t="str">
        <f t="shared" ca="1" si="39"/>
        <v>AT</v>
      </c>
      <c r="L162" s="304" t="str">
        <f t="shared" ca="1" si="40"/>
        <v xml:space="preserve">  SV(t)mo</v>
      </c>
      <c r="M162" s="306" t="str">
        <f t="shared" ca="1" si="41"/>
        <v xml:space="preserve"> SV(t)cum</v>
      </c>
      <c r="N162" s="184">
        <f t="shared" si="44"/>
        <v>159</v>
      </c>
    </row>
    <row r="163" spans="1:14" x14ac:dyDescent="0.2">
      <c r="A163" s="174" t="str">
        <f t="shared" ca="1" si="42"/>
        <v xml:space="preserve"> </v>
      </c>
      <c r="B163" s="174" t="str">
        <f t="shared" ca="1" si="43"/>
        <v xml:space="preserve"> </v>
      </c>
      <c r="C163" s="300" t="str">
        <f t="shared" ca="1" si="31"/>
        <v>Pc=&gt;Sc</v>
      </c>
      <c r="D163" s="301" t="str">
        <f t="shared" ca="1" si="32"/>
        <v xml:space="preserve">    NUM</v>
      </c>
      <c r="E163" s="301" t="str">
        <f t="shared" ca="1" si="33"/>
        <v xml:space="preserve">     DENOM</v>
      </c>
      <c r="F163" s="302" t="str">
        <f t="shared" ca="1" si="34"/>
        <v xml:space="preserve"> InterpVal</v>
      </c>
      <c r="G163" s="303" t="str">
        <f t="shared" ca="1" si="35"/>
        <v xml:space="preserve">  EScum</v>
      </c>
      <c r="H163" s="303" t="str">
        <f t="shared" ca="1" si="36"/>
        <v xml:space="preserve">   ESmo</v>
      </c>
      <c r="I163" s="304" t="str">
        <f t="shared" ca="1" si="37"/>
        <v xml:space="preserve">  SPI(t)mo</v>
      </c>
      <c r="J163" s="304" t="str">
        <f t="shared" ca="1" si="38"/>
        <v xml:space="preserve">  SPI(t)cum</v>
      </c>
      <c r="K163" s="305" t="str">
        <f t="shared" ca="1" si="39"/>
        <v>AT</v>
      </c>
      <c r="L163" s="304" t="str">
        <f t="shared" ca="1" si="40"/>
        <v xml:space="preserve">  SV(t)mo</v>
      </c>
      <c r="M163" s="306" t="str">
        <f t="shared" ca="1" si="41"/>
        <v xml:space="preserve"> SV(t)cum</v>
      </c>
      <c r="N163" s="184">
        <f t="shared" si="44"/>
        <v>160</v>
      </c>
    </row>
    <row r="164" spans="1:14" x14ac:dyDescent="0.2">
      <c r="A164" s="174" t="str">
        <f t="shared" ca="1" si="42"/>
        <v xml:space="preserve"> </v>
      </c>
      <c r="B164" s="174" t="str">
        <f t="shared" ca="1" si="43"/>
        <v xml:space="preserve"> </v>
      </c>
      <c r="C164" s="300" t="str">
        <f t="shared" ca="1" si="31"/>
        <v>Pc=&gt;Sc</v>
      </c>
      <c r="D164" s="301" t="str">
        <f t="shared" ca="1" si="32"/>
        <v xml:space="preserve">    NUM</v>
      </c>
      <c r="E164" s="301" t="str">
        <f t="shared" ca="1" si="33"/>
        <v xml:space="preserve">     DENOM</v>
      </c>
      <c r="F164" s="302" t="str">
        <f t="shared" ca="1" si="34"/>
        <v xml:space="preserve"> InterpVal</v>
      </c>
      <c r="G164" s="303" t="str">
        <f t="shared" ca="1" si="35"/>
        <v xml:space="preserve">  EScum</v>
      </c>
      <c r="H164" s="303" t="str">
        <f t="shared" ca="1" si="36"/>
        <v xml:space="preserve">   ESmo</v>
      </c>
      <c r="I164" s="304" t="str">
        <f t="shared" ca="1" si="37"/>
        <v xml:space="preserve">  SPI(t)mo</v>
      </c>
      <c r="J164" s="304" t="str">
        <f t="shared" ca="1" si="38"/>
        <v xml:space="preserve">  SPI(t)cum</v>
      </c>
      <c r="K164" s="305" t="str">
        <f t="shared" ca="1" si="39"/>
        <v>AT</v>
      </c>
      <c r="L164" s="304" t="str">
        <f t="shared" ca="1" si="40"/>
        <v xml:space="preserve">  SV(t)mo</v>
      </c>
      <c r="M164" s="306" t="str">
        <f t="shared" ca="1" si="41"/>
        <v xml:space="preserve"> SV(t)cum</v>
      </c>
      <c r="N164" s="184">
        <f t="shared" si="44"/>
        <v>161</v>
      </c>
    </row>
    <row r="165" spans="1:14" x14ac:dyDescent="0.2">
      <c r="A165" s="174" t="str">
        <f t="shared" ca="1" si="42"/>
        <v xml:space="preserve"> </v>
      </c>
      <c r="B165" s="174" t="str">
        <f t="shared" ca="1" si="43"/>
        <v xml:space="preserve"> </v>
      </c>
      <c r="C165" s="300" t="str">
        <f t="shared" ca="1" si="31"/>
        <v>Pc=&gt;Sc</v>
      </c>
      <c r="D165" s="301" t="str">
        <f t="shared" ca="1" si="32"/>
        <v xml:space="preserve">    NUM</v>
      </c>
      <c r="E165" s="301" t="str">
        <f t="shared" ca="1" si="33"/>
        <v xml:space="preserve">     DENOM</v>
      </c>
      <c r="F165" s="302" t="str">
        <f t="shared" ca="1" si="34"/>
        <v xml:space="preserve"> InterpVal</v>
      </c>
      <c r="G165" s="303" t="str">
        <f t="shared" ca="1" si="35"/>
        <v xml:space="preserve">  EScum</v>
      </c>
      <c r="H165" s="303" t="str">
        <f t="shared" ca="1" si="36"/>
        <v xml:space="preserve">   ESmo</v>
      </c>
      <c r="I165" s="304" t="str">
        <f t="shared" ca="1" si="37"/>
        <v xml:space="preserve">  SPI(t)mo</v>
      </c>
      <c r="J165" s="304" t="str">
        <f t="shared" ca="1" si="38"/>
        <v xml:space="preserve">  SPI(t)cum</v>
      </c>
      <c r="K165" s="305" t="str">
        <f t="shared" ca="1" si="39"/>
        <v>AT</v>
      </c>
      <c r="L165" s="304" t="str">
        <f t="shared" ca="1" si="40"/>
        <v xml:space="preserve">  SV(t)mo</v>
      </c>
      <c r="M165" s="306" t="str">
        <f t="shared" ca="1" si="41"/>
        <v xml:space="preserve"> SV(t)cum</v>
      </c>
      <c r="N165" s="184">
        <f t="shared" si="44"/>
        <v>162</v>
      </c>
    </row>
    <row r="166" spans="1:14" x14ac:dyDescent="0.2">
      <c r="A166" s="174" t="str">
        <f t="shared" ca="1" si="42"/>
        <v xml:space="preserve"> </v>
      </c>
      <c r="B166" s="174" t="str">
        <f t="shared" ca="1" si="43"/>
        <v xml:space="preserve"> </v>
      </c>
      <c r="C166" s="300" t="str">
        <f t="shared" ca="1" si="31"/>
        <v>Pc=&gt;Sc</v>
      </c>
      <c r="D166" s="301" t="str">
        <f t="shared" ca="1" si="32"/>
        <v xml:space="preserve">    NUM</v>
      </c>
      <c r="E166" s="301" t="str">
        <f t="shared" ca="1" si="33"/>
        <v xml:space="preserve">     DENOM</v>
      </c>
      <c r="F166" s="302" t="str">
        <f t="shared" ca="1" si="34"/>
        <v xml:space="preserve"> InterpVal</v>
      </c>
      <c r="G166" s="303" t="str">
        <f t="shared" ca="1" si="35"/>
        <v xml:space="preserve">  EScum</v>
      </c>
      <c r="H166" s="303" t="str">
        <f t="shared" ca="1" si="36"/>
        <v xml:space="preserve">   ESmo</v>
      </c>
      <c r="I166" s="304" t="str">
        <f t="shared" ca="1" si="37"/>
        <v xml:space="preserve">  SPI(t)mo</v>
      </c>
      <c r="J166" s="304" t="str">
        <f t="shared" ca="1" si="38"/>
        <v xml:space="preserve">  SPI(t)cum</v>
      </c>
      <c r="K166" s="305" t="str">
        <f t="shared" ca="1" si="39"/>
        <v>AT</v>
      </c>
      <c r="L166" s="304" t="str">
        <f t="shared" ca="1" si="40"/>
        <v xml:space="preserve">  SV(t)mo</v>
      </c>
      <c r="M166" s="306" t="str">
        <f t="shared" ca="1" si="41"/>
        <v xml:space="preserve"> SV(t)cum</v>
      </c>
      <c r="N166" s="184">
        <f t="shared" si="44"/>
        <v>163</v>
      </c>
    </row>
    <row r="167" spans="1:14" x14ac:dyDescent="0.2">
      <c r="A167" s="174" t="str">
        <f t="shared" ca="1" si="42"/>
        <v xml:space="preserve"> </v>
      </c>
      <c r="B167" s="174" t="str">
        <f t="shared" ca="1" si="43"/>
        <v xml:space="preserve"> </v>
      </c>
      <c r="C167" s="300" t="str">
        <f t="shared" ca="1" si="31"/>
        <v>Pc=&gt;Sc</v>
      </c>
      <c r="D167" s="301" t="str">
        <f t="shared" ca="1" si="32"/>
        <v xml:space="preserve">    NUM</v>
      </c>
      <c r="E167" s="301" t="str">
        <f t="shared" ca="1" si="33"/>
        <v xml:space="preserve">     DENOM</v>
      </c>
      <c r="F167" s="302" t="str">
        <f t="shared" ca="1" si="34"/>
        <v xml:space="preserve"> InterpVal</v>
      </c>
      <c r="G167" s="303" t="str">
        <f t="shared" ca="1" si="35"/>
        <v xml:space="preserve">  EScum</v>
      </c>
      <c r="H167" s="303" t="str">
        <f t="shared" ca="1" si="36"/>
        <v xml:space="preserve">   ESmo</v>
      </c>
      <c r="I167" s="304" t="str">
        <f t="shared" ca="1" si="37"/>
        <v xml:space="preserve">  SPI(t)mo</v>
      </c>
      <c r="J167" s="304" t="str">
        <f t="shared" ca="1" si="38"/>
        <v xml:space="preserve">  SPI(t)cum</v>
      </c>
      <c r="K167" s="305" t="str">
        <f t="shared" ca="1" si="39"/>
        <v>AT</v>
      </c>
      <c r="L167" s="304" t="str">
        <f t="shared" ca="1" si="40"/>
        <v xml:space="preserve">  SV(t)mo</v>
      </c>
      <c r="M167" s="306" t="str">
        <f t="shared" ca="1" si="41"/>
        <v xml:space="preserve"> SV(t)cum</v>
      </c>
      <c r="N167" s="184">
        <f t="shared" si="44"/>
        <v>164</v>
      </c>
    </row>
    <row r="168" spans="1:14" x14ac:dyDescent="0.2">
      <c r="A168" s="174" t="str">
        <f t="shared" ca="1" si="42"/>
        <v xml:space="preserve"> </v>
      </c>
      <c r="B168" s="174" t="str">
        <f t="shared" ca="1" si="43"/>
        <v xml:space="preserve"> </v>
      </c>
      <c r="C168" s="300" t="str">
        <f t="shared" ca="1" si="31"/>
        <v>Pc=&gt;Sc</v>
      </c>
      <c r="D168" s="301" t="str">
        <f t="shared" ca="1" si="32"/>
        <v xml:space="preserve">    NUM</v>
      </c>
      <c r="E168" s="301" t="str">
        <f t="shared" ca="1" si="33"/>
        <v xml:space="preserve">     DENOM</v>
      </c>
      <c r="F168" s="302" t="str">
        <f t="shared" ca="1" si="34"/>
        <v xml:space="preserve"> InterpVal</v>
      </c>
      <c r="G168" s="303" t="str">
        <f t="shared" ca="1" si="35"/>
        <v xml:space="preserve">  EScum</v>
      </c>
      <c r="H168" s="303" t="str">
        <f t="shared" ca="1" si="36"/>
        <v xml:space="preserve">   ESmo</v>
      </c>
      <c r="I168" s="304" t="str">
        <f t="shared" ca="1" si="37"/>
        <v xml:space="preserve">  SPI(t)mo</v>
      </c>
      <c r="J168" s="304" t="str">
        <f t="shared" ca="1" si="38"/>
        <v xml:space="preserve">  SPI(t)cum</v>
      </c>
      <c r="K168" s="305" t="str">
        <f t="shared" ca="1" si="39"/>
        <v>AT</v>
      </c>
      <c r="L168" s="304" t="str">
        <f t="shared" ca="1" si="40"/>
        <v xml:space="preserve">  SV(t)mo</v>
      </c>
      <c r="M168" s="306" t="str">
        <f t="shared" ca="1" si="41"/>
        <v xml:space="preserve"> SV(t)cum</v>
      </c>
      <c r="N168" s="184">
        <f t="shared" si="44"/>
        <v>165</v>
      </c>
    </row>
    <row r="169" spans="1:14" x14ac:dyDescent="0.2">
      <c r="A169" s="174" t="str">
        <f t="shared" ca="1" si="42"/>
        <v xml:space="preserve"> </v>
      </c>
      <c r="B169" s="174" t="str">
        <f t="shared" ca="1" si="43"/>
        <v xml:space="preserve"> </v>
      </c>
      <c r="C169" s="300" t="str">
        <f t="shared" ca="1" si="31"/>
        <v>Pc=&gt;Sc</v>
      </c>
      <c r="D169" s="301" t="str">
        <f t="shared" ca="1" si="32"/>
        <v xml:space="preserve">    NUM</v>
      </c>
      <c r="E169" s="301" t="str">
        <f t="shared" ca="1" si="33"/>
        <v xml:space="preserve">     DENOM</v>
      </c>
      <c r="F169" s="302" t="str">
        <f t="shared" ca="1" si="34"/>
        <v xml:space="preserve"> InterpVal</v>
      </c>
      <c r="G169" s="303" t="str">
        <f t="shared" ca="1" si="35"/>
        <v xml:space="preserve">  EScum</v>
      </c>
      <c r="H169" s="303" t="str">
        <f t="shared" ca="1" si="36"/>
        <v xml:space="preserve">   ESmo</v>
      </c>
      <c r="I169" s="304" t="str">
        <f t="shared" ca="1" si="37"/>
        <v xml:space="preserve">  SPI(t)mo</v>
      </c>
      <c r="J169" s="304" t="str">
        <f t="shared" ca="1" si="38"/>
        <v xml:space="preserve">  SPI(t)cum</v>
      </c>
      <c r="K169" s="305" t="str">
        <f t="shared" ca="1" si="39"/>
        <v>AT</v>
      </c>
      <c r="L169" s="304" t="str">
        <f t="shared" ca="1" si="40"/>
        <v xml:space="preserve">  SV(t)mo</v>
      </c>
      <c r="M169" s="306" t="str">
        <f t="shared" ca="1" si="41"/>
        <v xml:space="preserve"> SV(t)cum</v>
      </c>
      <c r="N169" s="184">
        <f t="shared" si="44"/>
        <v>166</v>
      </c>
    </row>
    <row r="170" spans="1:14" x14ac:dyDescent="0.2">
      <c r="A170" s="174" t="str">
        <f t="shared" ca="1" si="42"/>
        <v xml:space="preserve"> </v>
      </c>
      <c r="B170" s="174" t="str">
        <f t="shared" ca="1" si="43"/>
        <v xml:space="preserve"> </v>
      </c>
      <c r="C170" s="300" t="str">
        <f t="shared" ca="1" si="31"/>
        <v>Pc=&gt;Sc</v>
      </c>
      <c r="D170" s="301" t="str">
        <f t="shared" ca="1" si="32"/>
        <v xml:space="preserve">    NUM</v>
      </c>
      <c r="E170" s="301" t="str">
        <f t="shared" ca="1" si="33"/>
        <v xml:space="preserve">     DENOM</v>
      </c>
      <c r="F170" s="302" t="str">
        <f t="shared" ca="1" si="34"/>
        <v xml:space="preserve"> InterpVal</v>
      </c>
      <c r="G170" s="303" t="str">
        <f t="shared" ca="1" si="35"/>
        <v xml:space="preserve">  EScum</v>
      </c>
      <c r="H170" s="303" t="str">
        <f t="shared" ca="1" si="36"/>
        <v xml:space="preserve">   ESmo</v>
      </c>
      <c r="I170" s="304" t="str">
        <f t="shared" ca="1" si="37"/>
        <v xml:space="preserve">  SPI(t)mo</v>
      </c>
      <c r="J170" s="304" t="str">
        <f t="shared" ca="1" si="38"/>
        <v xml:space="preserve">  SPI(t)cum</v>
      </c>
      <c r="K170" s="305" t="str">
        <f t="shared" ca="1" si="39"/>
        <v>AT</v>
      </c>
      <c r="L170" s="304" t="str">
        <f t="shared" ca="1" si="40"/>
        <v xml:space="preserve">  SV(t)mo</v>
      </c>
      <c r="M170" s="306" t="str">
        <f t="shared" ca="1" si="41"/>
        <v xml:space="preserve"> SV(t)cum</v>
      </c>
      <c r="N170" s="184">
        <f t="shared" si="44"/>
        <v>167</v>
      </c>
    </row>
    <row r="171" spans="1:14" x14ac:dyDescent="0.2">
      <c r="A171" s="174" t="str">
        <f t="shared" ca="1" si="42"/>
        <v xml:space="preserve"> </v>
      </c>
      <c r="B171" s="174" t="str">
        <f t="shared" ca="1" si="43"/>
        <v xml:space="preserve"> </v>
      </c>
      <c r="C171" s="300" t="str">
        <f t="shared" ca="1" si="31"/>
        <v>Pc=&gt;Sc</v>
      </c>
      <c r="D171" s="301" t="str">
        <f t="shared" ca="1" si="32"/>
        <v xml:space="preserve">    NUM</v>
      </c>
      <c r="E171" s="301" t="str">
        <f t="shared" ca="1" si="33"/>
        <v xml:space="preserve">     DENOM</v>
      </c>
      <c r="F171" s="302" t="str">
        <f t="shared" ca="1" si="34"/>
        <v xml:space="preserve"> InterpVal</v>
      </c>
      <c r="G171" s="303" t="str">
        <f t="shared" ca="1" si="35"/>
        <v xml:space="preserve">  EScum</v>
      </c>
      <c r="H171" s="303" t="str">
        <f t="shared" ca="1" si="36"/>
        <v xml:space="preserve">   ESmo</v>
      </c>
      <c r="I171" s="304" t="str">
        <f t="shared" ca="1" si="37"/>
        <v xml:space="preserve">  SPI(t)mo</v>
      </c>
      <c r="J171" s="304" t="str">
        <f t="shared" ca="1" si="38"/>
        <v xml:space="preserve">  SPI(t)cum</v>
      </c>
      <c r="K171" s="305" t="str">
        <f t="shared" ca="1" si="39"/>
        <v>AT</v>
      </c>
      <c r="L171" s="304" t="str">
        <f t="shared" ca="1" si="40"/>
        <v xml:space="preserve">  SV(t)mo</v>
      </c>
      <c r="M171" s="306" t="str">
        <f t="shared" ca="1" si="41"/>
        <v xml:space="preserve"> SV(t)cum</v>
      </c>
      <c r="N171" s="184">
        <f t="shared" si="44"/>
        <v>168</v>
      </c>
    </row>
    <row r="172" spans="1:14" x14ac:dyDescent="0.2">
      <c r="A172" s="174" t="str">
        <f t="shared" ca="1" si="42"/>
        <v xml:space="preserve"> </v>
      </c>
      <c r="B172" s="174" t="str">
        <f t="shared" ca="1" si="43"/>
        <v xml:space="preserve"> </v>
      </c>
      <c r="C172" s="300" t="str">
        <f t="shared" ca="1" si="31"/>
        <v>Pc=&gt;Sc</v>
      </c>
      <c r="D172" s="301" t="str">
        <f t="shared" ca="1" si="32"/>
        <v xml:space="preserve">    NUM</v>
      </c>
      <c r="E172" s="301" t="str">
        <f t="shared" ca="1" si="33"/>
        <v xml:space="preserve">     DENOM</v>
      </c>
      <c r="F172" s="302" t="str">
        <f t="shared" ca="1" si="34"/>
        <v xml:space="preserve"> InterpVal</v>
      </c>
      <c r="G172" s="303" t="str">
        <f t="shared" ca="1" si="35"/>
        <v xml:space="preserve">  EScum</v>
      </c>
      <c r="H172" s="303" t="str">
        <f t="shared" ca="1" si="36"/>
        <v xml:space="preserve">   ESmo</v>
      </c>
      <c r="I172" s="304" t="str">
        <f t="shared" ca="1" si="37"/>
        <v xml:space="preserve">  SPI(t)mo</v>
      </c>
      <c r="J172" s="304" t="str">
        <f t="shared" ca="1" si="38"/>
        <v xml:space="preserve">  SPI(t)cum</v>
      </c>
      <c r="K172" s="305" t="str">
        <f t="shared" ca="1" si="39"/>
        <v>AT</v>
      </c>
      <c r="L172" s="304" t="str">
        <f t="shared" ca="1" si="40"/>
        <v xml:space="preserve">  SV(t)mo</v>
      </c>
      <c r="M172" s="306" t="str">
        <f t="shared" ca="1" si="41"/>
        <v xml:space="preserve"> SV(t)cum</v>
      </c>
      <c r="N172" s="184">
        <f t="shared" si="44"/>
        <v>169</v>
      </c>
    </row>
    <row r="173" spans="1:14" x14ac:dyDescent="0.2">
      <c r="A173" s="174" t="str">
        <f t="shared" ca="1" si="42"/>
        <v xml:space="preserve"> </v>
      </c>
      <c r="B173" s="174" t="str">
        <f t="shared" ca="1" si="43"/>
        <v xml:space="preserve"> </v>
      </c>
      <c r="C173" s="300" t="str">
        <f t="shared" ca="1" si="31"/>
        <v>Pc=&gt;Sc</v>
      </c>
      <c r="D173" s="301" t="str">
        <f t="shared" ca="1" si="32"/>
        <v xml:space="preserve">    NUM</v>
      </c>
      <c r="E173" s="301" t="str">
        <f t="shared" ca="1" si="33"/>
        <v xml:space="preserve">     DENOM</v>
      </c>
      <c r="F173" s="302" t="str">
        <f t="shared" ca="1" si="34"/>
        <v xml:space="preserve"> InterpVal</v>
      </c>
      <c r="G173" s="303" t="str">
        <f t="shared" ca="1" si="35"/>
        <v xml:space="preserve">  EScum</v>
      </c>
      <c r="H173" s="303" t="str">
        <f t="shared" ca="1" si="36"/>
        <v xml:space="preserve">   ESmo</v>
      </c>
      <c r="I173" s="304" t="str">
        <f t="shared" ca="1" si="37"/>
        <v xml:space="preserve">  SPI(t)mo</v>
      </c>
      <c r="J173" s="304" t="str">
        <f t="shared" ca="1" si="38"/>
        <v xml:space="preserve">  SPI(t)cum</v>
      </c>
      <c r="K173" s="305" t="str">
        <f t="shared" ca="1" si="39"/>
        <v>AT</v>
      </c>
      <c r="L173" s="304" t="str">
        <f t="shared" ca="1" si="40"/>
        <v xml:space="preserve">  SV(t)mo</v>
      </c>
      <c r="M173" s="306" t="str">
        <f t="shared" ca="1" si="41"/>
        <v xml:space="preserve"> SV(t)cum</v>
      </c>
      <c r="N173" s="184">
        <f t="shared" si="44"/>
        <v>170</v>
      </c>
    </row>
    <row r="174" spans="1:14" x14ac:dyDescent="0.2">
      <c r="A174" s="174" t="str">
        <f t="shared" ca="1" si="42"/>
        <v xml:space="preserve"> </v>
      </c>
      <c r="B174" s="174" t="str">
        <f t="shared" ca="1" si="43"/>
        <v xml:space="preserve"> </v>
      </c>
      <c r="C174" s="300" t="str">
        <f t="shared" ca="1" si="31"/>
        <v>Pc=&gt;Sc</v>
      </c>
      <c r="D174" s="301" t="str">
        <f t="shared" ca="1" si="32"/>
        <v xml:space="preserve">    NUM</v>
      </c>
      <c r="E174" s="301" t="str">
        <f t="shared" ca="1" si="33"/>
        <v xml:space="preserve">     DENOM</v>
      </c>
      <c r="F174" s="302" t="str">
        <f t="shared" ca="1" si="34"/>
        <v xml:space="preserve"> InterpVal</v>
      </c>
      <c r="G174" s="303" t="str">
        <f t="shared" ca="1" si="35"/>
        <v xml:space="preserve">  EScum</v>
      </c>
      <c r="H174" s="303" t="str">
        <f t="shared" ca="1" si="36"/>
        <v xml:space="preserve">   ESmo</v>
      </c>
      <c r="I174" s="304" t="str">
        <f t="shared" ca="1" si="37"/>
        <v xml:space="preserve">  SPI(t)mo</v>
      </c>
      <c r="J174" s="304" t="str">
        <f t="shared" ca="1" si="38"/>
        <v xml:space="preserve">  SPI(t)cum</v>
      </c>
      <c r="K174" s="305" t="str">
        <f t="shared" ca="1" si="39"/>
        <v>AT</v>
      </c>
      <c r="L174" s="304" t="str">
        <f t="shared" ca="1" si="40"/>
        <v xml:space="preserve">  SV(t)mo</v>
      </c>
      <c r="M174" s="306" t="str">
        <f t="shared" ca="1" si="41"/>
        <v xml:space="preserve"> SV(t)cum</v>
      </c>
      <c r="N174" s="184">
        <f t="shared" si="44"/>
        <v>171</v>
      </c>
    </row>
    <row r="175" spans="1:14" x14ac:dyDescent="0.2">
      <c r="A175" s="174" t="str">
        <f t="shared" ca="1" si="42"/>
        <v xml:space="preserve"> </v>
      </c>
      <c r="B175" s="174" t="str">
        <f t="shared" ca="1" si="43"/>
        <v xml:space="preserve"> </v>
      </c>
      <c r="C175" s="300" t="str">
        <f t="shared" ca="1" si="31"/>
        <v>Pc=&gt;Sc</v>
      </c>
      <c r="D175" s="301" t="str">
        <f t="shared" ca="1" si="32"/>
        <v xml:space="preserve">    NUM</v>
      </c>
      <c r="E175" s="301" t="str">
        <f t="shared" ca="1" si="33"/>
        <v xml:space="preserve">     DENOM</v>
      </c>
      <c r="F175" s="302" t="str">
        <f t="shared" ca="1" si="34"/>
        <v xml:space="preserve"> InterpVal</v>
      </c>
      <c r="G175" s="303" t="str">
        <f t="shared" ca="1" si="35"/>
        <v xml:space="preserve">  EScum</v>
      </c>
      <c r="H175" s="303" t="str">
        <f t="shared" ca="1" si="36"/>
        <v xml:space="preserve">   ESmo</v>
      </c>
      <c r="I175" s="304" t="str">
        <f t="shared" ca="1" si="37"/>
        <v xml:space="preserve">  SPI(t)mo</v>
      </c>
      <c r="J175" s="304" t="str">
        <f t="shared" ca="1" si="38"/>
        <v xml:space="preserve">  SPI(t)cum</v>
      </c>
      <c r="K175" s="305" t="str">
        <f t="shared" ca="1" si="39"/>
        <v>AT</v>
      </c>
      <c r="L175" s="304" t="str">
        <f t="shared" ca="1" si="40"/>
        <v xml:space="preserve">  SV(t)mo</v>
      </c>
      <c r="M175" s="306" t="str">
        <f t="shared" ca="1" si="41"/>
        <v xml:space="preserve"> SV(t)cum</v>
      </c>
      <c r="N175" s="184">
        <f t="shared" si="44"/>
        <v>172</v>
      </c>
    </row>
    <row r="176" spans="1:14" x14ac:dyDescent="0.2">
      <c r="A176" s="174" t="str">
        <f t="shared" ca="1" si="42"/>
        <v xml:space="preserve"> </v>
      </c>
      <c r="B176" s="174" t="str">
        <f t="shared" ca="1" si="43"/>
        <v xml:space="preserve"> </v>
      </c>
      <c r="C176" s="300" t="str">
        <f t="shared" ca="1" si="31"/>
        <v>Pc=&gt;Sc</v>
      </c>
      <c r="D176" s="301" t="str">
        <f t="shared" ca="1" si="32"/>
        <v xml:space="preserve">    NUM</v>
      </c>
      <c r="E176" s="301" t="str">
        <f t="shared" ca="1" si="33"/>
        <v xml:space="preserve">     DENOM</v>
      </c>
      <c r="F176" s="302" t="str">
        <f t="shared" ca="1" si="34"/>
        <v xml:space="preserve"> InterpVal</v>
      </c>
      <c r="G176" s="303" t="str">
        <f t="shared" ca="1" si="35"/>
        <v xml:space="preserve">  EScum</v>
      </c>
      <c r="H176" s="303" t="str">
        <f t="shared" ca="1" si="36"/>
        <v xml:space="preserve">   ESmo</v>
      </c>
      <c r="I176" s="304" t="str">
        <f t="shared" ca="1" si="37"/>
        <v xml:space="preserve">  SPI(t)mo</v>
      </c>
      <c r="J176" s="304" t="str">
        <f t="shared" ca="1" si="38"/>
        <v xml:space="preserve">  SPI(t)cum</v>
      </c>
      <c r="K176" s="305" t="str">
        <f t="shared" ca="1" si="39"/>
        <v>AT</v>
      </c>
      <c r="L176" s="304" t="str">
        <f t="shared" ca="1" si="40"/>
        <v xml:space="preserve">  SV(t)mo</v>
      </c>
      <c r="M176" s="306" t="str">
        <f t="shared" ca="1" si="41"/>
        <v xml:space="preserve"> SV(t)cum</v>
      </c>
      <c r="N176" s="184">
        <f t="shared" si="44"/>
        <v>173</v>
      </c>
    </row>
    <row r="177" spans="1:14" x14ac:dyDescent="0.2">
      <c r="A177" s="174" t="str">
        <f t="shared" ca="1" si="42"/>
        <v xml:space="preserve"> </v>
      </c>
      <c r="B177" s="174" t="str">
        <f t="shared" ca="1" si="43"/>
        <v xml:space="preserve"> </v>
      </c>
      <c r="C177" s="300" t="str">
        <f t="shared" ca="1" si="31"/>
        <v>Pc=&gt;Sc</v>
      </c>
      <c r="D177" s="301" t="str">
        <f t="shared" ca="1" si="32"/>
        <v xml:space="preserve">    NUM</v>
      </c>
      <c r="E177" s="301" t="str">
        <f t="shared" ca="1" si="33"/>
        <v xml:space="preserve">     DENOM</v>
      </c>
      <c r="F177" s="302" t="str">
        <f t="shared" ca="1" si="34"/>
        <v xml:space="preserve"> InterpVal</v>
      </c>
      <c r="G177" s="303" t="str">
        <f t="shared" ca="1" si="35"/>
        <v xml:space="preserve">  EScum</v>
      </c>
      <c r="H177" s="303" t="str">
        <f t="shared" ca="1" si="36"/>
        <v xml:space="preserve">   ESmo</v>
      </c>
      <c r="I177" s="304" t="str">
        <f t="shared" ca="1" si="37"/>
        <v xml:space="preserve">  SPI(t)mo</v>
      </c>
      <c r="J177" s="304" t="str">
        <f t="shared" ca="1" si="38"/>
        <v xml:space="preserve">  SPI(t)cum</v>
      </c>
      <c r="K177" s="305" t="str">
        <f t="shared" ca="1" si="39"/>
        <v>AT</v>
      </c>
      <c r="L177" s="304" t="str">
        <f t="shared" ca="1" si="40"/>
        <v xml:space="preserve">  SV(t)mo</v>
      </c>
      <c r="M177" s="306" t="str">
        <f t="shared" ca="1" si="41"/>
        <v xml:space="preserve"> SV(t)cum</v>
      </c>
      <c r="N177" s="184">
        <f t="shared" si="44"/>
        <v>174</v>
      </c>
    </row>
    <row r="178" spans="1:14" x14ac:dyDescent="0.2">
      <c r="A178" s="174" t="str">
        <f t="shared" ca="1" si="42"/>
        <v xml:space="preserve"> </v>
      </c>
      <c r="B178" s="174" t="str">
        <f t="shared" ca="1" si="43"/>
        <v xml:space="preserve"> </v>
      </c>
      <c r="C178" s="300" t="str">
        <f t="shared" ca="1" si="31"/>
        <v>Pc=&gt;Sc</v>
      </c>
      <c r="D178" s="301" t="str">
        <f t="shared" ca="1" si="32"/>
        <v xml:space="preserve">    NUM</v>
      </c>
      <c r="E178" s="301" t="str">
        <f t="shared" ca="1" si="33"/>
        <v xml:space="preserve">     DENOM</v>
      </c>
      <c r="F178" s="302" t="str">
        <f t="shared" ca="1" si="34"/>
        <v xml:space="preserve"> InterpVal</v>
      </c>
      <c r="G178" s="303" t="str">
        <f t="shared" ca="1" si="35"/>
        <v xml:space="preserve">  EScum</v>
      </c>
      <c r="H178" s="303" t="str">
        <f t="shared" ca="1" si="36"/>
        <v xml:space="preserve">   ESmo</v>
      </c>
      <c r="I178" s="304" t="str">
        <f t="shared" ca="1" si="37"/>
        <v xml:space="preserve">  SPI(t)mo</v>
      </c>
      <c r="J178" s="304" t="str">
        <f t="shared" ca="1" si="38"/>
        <v xml:space="preserve">  SPI(t)cum</v>
      </c>
      <c r="K178" s="305" t="str">
        <f t="shared" ca="1" si="39"/>
        <v>AT</v>
      </c>
      <c r="L178" s="304" t="str">
        <f t="shared" ca="1" si="40"/>
        <v xml:space="preserve">  SV(t)mo</v>
      </c>
      <c r="M178" s="306" t="str">
        <f t="shared" ca="1" si="41"/>
        <v xml:space="preserve"> SV(t)cum</v>
      </c>
      <c r="N178" s="184">
        <f t="shared" si="44"/>
        <v>175</v>
      </c>
    </row>
    <row r="179" spans="1:14" x14ac:dyDescent="0.2">
      <c r="A179" s="174" t="str">
        <f t="shared" ca="1" si="42"/>
        <v xml:space="preserve"> </v>
      </c>
      <c r="B179" s="174" t="str">
        <f t="shared" ca="1" si="43"/>
        <v xml:space="preserve"> </v>
      </c>
      <c r="C179" s="300" t="str">
        <f t="shared" ca="1" si="31"/>
        <v>Pc=&gt;Sc</v>
      </c>
      <c r="D179" s="301" t="str">
        <f t="shared" ca="1" si="32"/>
        <v xml:space="preserve">    NUM</v>
      </c>
      <c r="E179" s="301" t="str">
        <f t="shared" ca="1" si="33"/>
        <v xml:space="preserve">     DENOM</v>
      </c>
      <c r="F179" s="302" t="str">
        <f t="shared" ca="1" si="34"/>
        <v xml:space="preserve"> InterpVal</v>
      </c>
      <c r="G179" s="303" t="str">
        <f t="shared" ca="1" si="35"/>
        <v xml:space="preserve">  EScum</v>
      </c>
      <c r="H179" s="303" t="str">
        <f t="shared" ca="1" si="36"/>
        <v xml:space="preserve">   ESmo</v>
      </c>
      <c r="I179" s="304" t="str">
        <f t="shared" ca="1" si="37"/>
        <v xml:space="preserve">  SPI(t)mo</v>
      </c>
      <c r="J179" s="304" t="str">
        <f t="shared" ca="1" si="38"/>
        <v xml:space="preserve">  SPI(t)cum</v>
      </c>
      <c r="K179" s="305" t="str">
        <f t="shared" ca="1" si="39"/>
        <v>AT</v>
      </c>
      <c r="L179" s="304" t="str">
        <f t="shared" ca="1" si="40"/>
        <v xml:space="preserve">  SV(t)mo</v>
      </c>
      <c r="M179" s="306" t="str">
        <f t="shared" ca="1" si="41"/>
        <v xml:space="preserve"> SV(t)cum</v>
      </c>
      <c r="N179" s="184">
        <f t="shared" si="44"/>
        <v>176</v>
      </c>
    </row>
    <row r="180" spans="1:14" x14ac:dyDescent="0.2">
      <c r="A180" s="174" t="str">
        <f t="shared" ca="1" si="42"/>
        <v xml:space="preserve"> </v>
      </c>
      <c r="B180" s="174" t="str">
        <f t="shared" ca="1" si="43"/>
        <v xml:space="preserve"> </v>
      </c>
      <c r="C180" s="300" t="str">
        <f t="shared" ca="1" si="31"/>
        <v>Pc=&gt;Sc</v>
      </c>
      <c r="D180" s="301" t="str">
        <f t="shared" ca="1" si="32"/>
        <v xml:space="preserve">    NUM</v>
      </c>
      <c r="E180" s="301" t="str">
        <f t="shared" ca="1" si="33"/>
        <v xml:space="preserve">     DENOM</v>
      </c>
      <c r="F180" s="302" t="str">
        <f t="shared" ca="1" si="34"/>
        <v xml:space="preserve"> InterpVal</v>
      </c>
      <c r="G180" s="303" t="str">
        <f t="shared" ca="1" si="35"/>
        <v xml:space="preserve">  EScum</v>
      </c>
      <c r="H180" s="303" t="str">
        <f t="shared" ca="1" si="36"/>
        <v xml:space="preserve">   ESmo</v>
      </c>
      <c r="I180" s="304" t="str">
        <f t="shared" ca="1" si="37"/>
        <v xml:space="preserve">  SPI(t)mo</v>
      </c>
      <c r="J180" s="304" t="str">
        <f t="shared" ca="1" si="38"/>
        <v xml:space="preserve">  SPI(t)cum</v>
      </c>
      <c r="K180" s="305" t="str">
        <f t="shared" ca="1" si="39"/>
        <v>AT</v>
      </c>
      <c r="L180" s="304" t="str">
        <f t="shared" ca="1" si="40"/>
        <v xml:space="preserve">  SV(t)mo</v>
      </c>
      <c r="M180" s="306" t="str">
        <f t="shared" ca="1" si="41"/>
        <v xml:space="preserve"> SV(t)cum</v>
      </c>
      <c r="N180" s="184">
        <f t="shared" si="44"/>
        <v>177</v>
      </c>
    </row>
    <row r="181" spans="1:14" x14ac:dyDescent="0.2">
      <c r="A181" s="174" t="str">
        <f t="shared" ca="1" si="42"/>
        <v xml:space="preserve"> </v>
      </c>
      <c r="B181" s="174" t="str">
        <f t="shared" ca="1" si="43"/>
        <v xml:space="preserve"> </v>
      </c>
      <c r="C181" s="300" t="str">
        <f t="shared" ca="1" si="31"/>
        <v>Pc=&gt;Sc</v>
      </c>
      <c r="D181" s="301" t="str">
        <f t="shared" ca="1" si="32"/>
        <v xml:space="preserve">    NUM</v>
      </c>
      <c r="E181" s="301" t="str">
        <f t="shared" ca="1" si="33"/>
        <v xml:space="preserve">     DENOM</v>
      </c>
      <c r="F181" s="302" t="str">
        <f t="shared" ca="1" si="34"/>
        <v xml:space="preserve"> InterpVal</v>
      </c>
      <c r="G181" s="303" t="str">
        <f t="shared" ca="1" si="35"/>
        <v xml:space="preserve">  EScum</v>
      </c>
      <c r="H181" s="303" t="str">
        <f t="shared" ca="1" si="36"/>
        <v xml:space="preserve">   ESmo</v>
      </c>
      <c r="I181" s="304" t="str">
        <f t="shared" ca="1" si="37"/>
        <v xml:space="preserve">  SPI(t)mo</v>
      </c>
      <c r="J181" s="304" t="str">
        <f t="shared" ca="1" si="38"/>
        <v xml:space="preserve">  SPI(t)cum</v>
      </c>
      <c r="K181" s="305" t="str">
        <f t="shared" ca="1" si="39"/>
        <v>AT</v>
      </c>
      <c r="L181" s="304" t="str">
        <f t="shared" ca="1" si="40"/>
        <v xml:space="preserve">  SV(t)mo</v>
      </c>
      <c r="M181" s="306" t="str">
        <f t="shared" ca="1" si="41"/>
        <v xml:space="preserve"> SV(t)cum</v>
      </c>
      <c r="N181" s="184">
        <f t="shared" si="44"/>
        <v>178</v>
      </c>
    </row>
    <row r="182" spans="1:14" x14ac:dyDescent="0.2">
      <c r="A182" s="174" t="str">
        <f t="shared" ca="1" si="42"/>
        <v xml:space="preserve"> </v>
      </c>
      <c r="B182" s="174" t="str">
        <f t="shared" ca="1" si="43"/>
        <v xml:space="preserve"> </v>
      </c>
      <c r="C182" s="300" t="str">
        <f t="shared" ca="1" si="31"/>
        <v>Pc=&gt;Sc</v>
      </c>
      <c r="D182" s="301" t="str">
        <f t="shared" ca="1" si="32"/>
        <v xml:space="preserve">    NUM</v>
      </c>
      <c r="E182" s="301" t="str">
        <f t="shared" ca="1" si="33"/>
        <v xml:space="preserve">     DENOM</v>
      </c>
      <c r="F182" s="302" t="str">
        <f t="shared" ca="1" si="34"/>
        <v xml:space="preserve"> InterpVal</v>
      </c>
      <c r="G182" s="303" t="str">
        <f t="shared" ca="1" si="35"/>
        <v xml:space="preserve">  EScum</v>
      </c>
      <c r="H182" s="303" t="str">
        <f t="shared" ca="1" si="36"/>
        <v xml:space="preserve">   ESmo</v>
      </c>
      <c r="I182" s="304" t="str">
        <f t="shared" ca="1" si="37"/>
        <v xml:space="preserve">  SPI(t)mo</v>
      </c>
      <c r="J182" s="304" t="str">
        <f t="shared" ca="1" si="38"/>
        <v xml:space="preserve">  SPI(t)cum</v>
      </c>
      <c r="K182" s="305" t="str">
        <f t="shared" ca="1" si="39"/>
        <v>AT</v>
      </c>
      <c r="L182" s="304" t="str">
        <f t="shared" ca="1" si="40"/>
        <v xml:space="preserve">  SV(t)mo</v>
      </c>
      <c r="M182" s="306" t="str">
        <f t="shared" ca="1" si="41"/>
        <v xml:space="preserve"> SV(t)cum</v>
      </c>
      <c r="N182" s="184">
        <f t="shared" si="44"/>
        <v>179</v>
      </c>
    </row>
    <row r="183" spans="1:14" x14ac:dyDescent="0.2">
      <c r="A183" s="174" t="str">
        <f t="shared" ca="1" si="42"/>
        <v xml:space="preserve"> </v>
      </c>
      <c r="B183" s="174" t="str">
        <f t="shared" ca="1" si="43"/>
        <v xml:space="preserve"> </v>
      </c>
      <c r="C183" s="300" t="str">
        <f t="shared" ca="1" si="31"/>
        <v>Pc=&gt;Sc</v>
      </c>
      <c r="D183" s="301" t="str">
        <f t="shared" ca="1" si="32"/>
        <v xml:space="preserve">    NUM</v>
      </c>
      <c r="E183" s="301" t="str">
        <f t="shared" ca="1" si="33"/>
        <v xml:space="preserve">     DENOM</v>
      </c>
      <c r="F183" s="302" t="str">
        <f t="shared" ca="1" si="34"/>
        <v xml:space="preserve"> InterpVal</v>
      </c>
      <c r="G183" s="303" t="str">
        <f t="shared" ca="1" si="35"/>
        <v xml:space="preserve">  EScum</v>
      </c>
      <c r="H183" s="303" t="str">
        <f t="shared" ca="1" si="36"/>
        <v xml:space="preserve">   ESmo</v>
      </c>
      <c r="I183" s="304" t="str">
        <f t="shared" ca="1" si="37"/>
        <v xml:space="preserve">  SPI(t)mo</v>
      </c>
      <c r="J183" s="304" t="str">
        <f t="shared" ca="1" si="38"/>
        <v xml:space="preserve">  SPI(t)cum</v>
      </c>
      <c r="K183" s="305" t="str">
        <f t="shared" ca="1" si="39"/>
        <v>AT</v>
      </c>
      <c r="L183" s="304" t="str">
        <f t="shared" ca="1" si="40"/>
        <v xml:space="preserve">  SV(t)mo</v>
      </c>
      <c r="M183" s="306" t="str">
        <f t="shared" ca="1" si="41"/>
        <v xml:space="preserve"> SV(t)cum</v>
      </c>
      <c r="N183" s="184">
        <f t="shared" si="44"/>
        <v>180</v>
      </c>
    </row>
    <row r="184" spans="1:14" x14ac:dyDescent="0.2">
      <c r="A184" s="174" t="str">
        <f t="shared" ca="1" si="42"/>
        <v xml:space="preserve"> </v>
      </c>
      <c r="B184" s="174" t="str">
        <f t="shared" ca="1" si="43"/>
        <v xml:space="preserve"> </v>
      </c>
      <c r="C184" s="300" t="str">
        <f t="shared" ca="1" si="31"/>
        <v>Pc=&gt;Sc</v>
      </c>
      <c r="D184" s="301" t="str">
        <f t="shared" ca="1" si="32"/>
        <v xml:space="preserve">    NUM</v>
      </c>
      <c r="E184" s="301" t="str">
        <f t="shared" ca="1" si="33"/>
        <v xml:space="preserve">     DENOM</v>
      </c>
      <c r="F184" s="302" t="str">
        <f t="shared" ca="1" si="34"/>
        <v xml:space="preserve"> InterpVal</v>
      </c>
      <c r="G184" s="303" t="str">
        <f t="shared" ca="1" si="35"/>
        <v xml:space="preserve">  EScum</v>
      </c>
      <c r="H184" s="303" t="str">
        <f t="shared" ca="1" si="36"/>
        <v xml:space="preserve">   ESmo</v>
      </c>
      <c r="I184" s="304" t="str">
        <f t="shared" ca="1" si="37"/>
        <v xml:space="preserve">  SPI(t)mo</v>
      </c>
      <c r="J184" s="304" t="str">
        <f t="shared" ca="1" si="38"/>
        <v xml:space="preserve">  SPI(t)cum</v>
      </c>
      <c r="K184" s="305" t="str">
        <f t="shared" ca="1" si="39"/>
        <v>AT</v>
      </c>
      <c r="L184" s="304" t="str">
        <f t="shared" ca="1" si="40"/>
        <v xml:space="preserve">  SV(t)mo</v>
      </c>
      <c r="M184" s="306" t="str">
        <f t="shared" ca="1" si="41"/>
        <v xml:space="preserve"> SV(t)cum</v>
      </c>
      <c r="N184" s="184">
        <f t="shared" si="44"/>
        <v>181</v>
      </c>
    </row>
    <row r="185" spans="1:14" x14ac:dyDescent="0.2">
      <c r="A185" s="174" t="str">
        <f t="shared" ca="1" si="42"/>
        <v xml:space="preserve"> </v>
      </c>
      <c r="B185" s="174" t="str">
        <f t="shared" ca="1" si="43"/>
        <v xml:space="preserve"> </v>
      </c>
      <c r="C185" s="300" t="str">
        <f t="shared" ca="1" si="31"/>
        <v>Pc=&gt;Sc</v>
      </c>
      <c r="D185" s="301" t="str">
        <f t="shared" ca="1" si="32"/>
        <v xml:space="preserve">    NUM</v>
      </c>
      <c r="E185" s="301" t="str">
        <f t="shared" ca="1" si="33"/>
        <v xml:space="preserve">     DENOM</v>
      </c>
      <c r="F185" s="302" t="str">
        <f t="shared" ca="1" si="34"/>
        <v xml:space="preserve"> InterpVal</v>
      </c>
      <c r="G185" s="303" t="str">
        <f t="shared" ca="1" si="35"/>
        <v xml:space="preserve">  EScum</v>
      </c>
      <c r="H185" s="303" t="str">
        <f t="shared" ca="1" si="36"/>
        <v xml:space="preserve">   ESmo</v>
      </c>
      <c r="I185" s="304" t="str">
        <f t="shared" ca="1" si="37"/>
        <v xml:space="preserve">  SPI(t)mo</v>
      </c>
      <c r="J185" s="304" t="str">
        <f t="shared" ca="1" si="38"/>
        <v xml:space="preserve">  SPI(t)cum</v>
      </c>
      <c r="K185" s="305" t="str">
        <f t="shared" ca="1" si="39"/>
        <v>AT</v>
      </c>
      <c r="L185" s="304" t="str">
        <f t="shared" ca="1" si="40"/>
        <v xml:space="preserve">  SV(t)mo</v>
      </c>
      <c r="M185" s="306" t="str">
        <f t="shared" ca="1" si="41"/>
        <v xml:space="preserve"> SV(t)cum</v>
      </c>
      <c r="N185" s="184">
        <f t="shared" si="44"/>
        <v>182</v>
      </c>
    </row>
    <row r="186" spans="1:14" x14ac:dyDescent="0.2">
      <c r="A186" s="174" t="str">
        <f t="shared" ca="1" si="42"/>
        <v xml:space="preserve"> </v>
      </c>
      <c r="B186" s="174" t="str">
        <f t="shared" ca="1" si="43"/>
        <v xml:space="preserve"> </v>
      </c>
      <c r="C186" s="300" t="str">
        <f t="shared" ca="1" si="31"/>
        <v>Pc=&gt;Sc</v>
      </c>
      <c r="D186" s="301" t="str">
        <f t="shared" ca="1" si="32"/>
        <v xml:space="preserve">    NUM</v>
      </c>
      <c r="E186" s="301" t="str">
        <f t="shared" ca="1" si="33"/>
        <v xml:space="preserve">     DENOM</v>
      </c>
      <c r="F186" s="302" t="str">
        <f t="shared" ca="1" si="34"/>
        <v xml:space="preserve"> InterpVal</v>
      </c>
      <c r="G186" s="303" t="str">
        <f t="shared" ca="1" si="35"/>
        <v xml:space="preserve">  EScum</v>
      </c>
      <c r="H186" s="303" t="str">
        <f t="shared" ca="1" si="36"/>
        <v xml:space="preserve">   ESmo</v>
      </c>
      <c r="I186" s="304" t="str">
        <f t="shared" ca="1" si="37"/>
        <v xml:space="preserve">  SPI(t)mo</v>
      </c>
      <c r="J186" s="304" t="str">
        <f t="shared" ca="1" si="38"/>
        <v xml:space="preserve">  SPI(t)cum</v>
      </c>
      <c r="K186" s="305" t="str">
        <f t="shared" ca="1" si="39"/>
        <v>AT</v>
      </c>
      <c r="L186" s="304" t="str">
        <f t="shared" ca="1" si="40"/>
        <v xml:space="preserve">  SV(t)mo</v>
      </c>
      <c r="M186" s="306" t="str">
        <f t="shared" ca="1" si="41"/>
        <v xml:space="preserve"> SV(t)cum</v>
      </c>
      <c r="N186" s="184">
        <f t="shared" si="44"/>
        <v>183</v>
      </c>
    </row>
    <row r="187" spans="1:14" x14ac:dyDescent="0.2">
      <c r="A187" s="174" t="str">
        <f t="shared" ca="1" si="42"/>
        <v xml:space="preserve"> </v>
      </c>
      <c r="B187" s="174" t="str">
        <f t="shared" ca="1" si="43"/>
        <v xml:space="preserve"> </v>
      </c>
      <c r="C187" s="300" t="str">
        <f t="shared" ca="1" si="31"/>
        <v>Pc=&gt;Sc</v>
      </c>
      <c r="D187" s="301" t="str">
        <f t="shared" ca="1" si="32"/>
        <v xml:space="preserve">    NUM</v>
      </c>
      <c r="E187" s="301" t="str">
        <f t="shared" ca="1" si="33"/>
        <v xml:space="preserve">     DENOM</v>
      </c>
      <c r="F187" s="302" t="str">
        <f t="shared" ca="1" si="34"/>
        <v xml:space="preserve"> InterpVal</v>
      </c>
      <c r="G187" s="303" t="str">
        <f t="shared" ca="1" si="35"/>
        <v xml:space="preserve">  EScum</v>
      </c>
      <c r="H187" s="303" t="str">
        <f t="shared" ca="1" si="36"/>
        <v xml:space="preserve">   ESmo</v>
      </c>
      <c r="I187" s="304" t="str">
        <f t="shared" ca="1" si="37"/>
        <v xml:space="preserve">  SPI(t)mo</v>
      </c>
      <c r="J187" s="304" t="str">
        <f t="shared" ca="1" si="38"/>
        <v xml:space="preserve">  SPI(t)cum</v>
      </c>
      <c r="K187" s="305" t="str">
        <f t="shared" ca="1" si="39"/>
        <v>AT</v>
      </c>
      <c r="L187" s="304" t="str">
        <f t="shared" ca="1" si="40"/>
        <v xml:space="preserve">  SV(t)mo</v>
      </c>
      <c r="M187" s="306" t="str">
        <f t="shared" ca="1" si="41"/>
        <v xml:space="preserve"> SV(t)cum</v>
      </c>
      <c r="N187" s="184">
        <f t="shared" si="44"/>
        <v>184</v>
      </c>
    </row>
    <row r="188" spans="1:14" x14ac:dyDescent="0.2">
      <c r="A188" s="174" t="str">
        <f t="shared" ca="1" si="42"/>
        <v xml:space="preserve"> </v>
      </c>
      <c r="B188" s="174" t="str">
        <f t="shared" ca="1" si="43"/>
        <v xml:space="preserve"> </v>
      </c>
      <c r="C188" s="300" t="str">
        <f t="shared" ca="1" si="31"/>
        <v>Pc=&gt;Sc</v>
      </c>
      <c r="D188" s="301" t="str">
        <f t="shared" ca="1" si="32"/>
        <v xml:space="preserve">    NUM</v>
      </c>
      <c r="E188" s="301" t="str">
        <f t="shared" ca="1" si="33"/>
        <v xml:space="preserve">     DENOM</v>
      </c>
      <c r="F188" s="302" t="str">
        <f t="shared" ca="1" si="34"/>
        <v xml:space="preserve"> InterpVal</v>
      </c>
      <c r="G188" s="303" t="str">
        <f t="shared" ca="1" si="35"/>
        <v xml:space="preserve">  EScum</v>
      </c>
      <c r="H188" s="303" t="str">
        <f t="shared" ca="1" si="36"/>
        <v xml:space="preserve">   ESmo</v>
      </c>
      <c r="I188" s="304" t="str">
        <f t="shared" ca="1" si="37"/>
        <v xml:space="preserve">  SPI(t)mo</v>
      </c>
      <c r="J188" s="304" t="str">
        <f t="shared" ca="1" si="38"/>
        <v xml:space="preserve">  SPI(t)cum</v>
      </c>
      <c r="K188" s="305" t="str">
        <f t="shared" ca="1" si="39"/>
        <v>AT</v>
      </c>
      <c r="L188" s="304" t="str">
        <f t="shared" ca="1" si="40"/>
        <v xml:space="preserve">  SV(t)mo</v>
      </c>
      <c r="M188" s="306" t="str">
        <f t="shared" ca="1" si="41"/>
        <v xml:space="preserve"> SV(t)cum</v>
      </c>
      <c r="N188" s="184">
        <f t="shared" si="44"/>
        <v>185</v>
      </c>
    </row>
    <row r="189" spans="1:14" x14ac:dyDescent="0.2">
      <c r="A189" s="174" t="str">
        <f t="shared" ca="1" si="42"/>
        <v xml:space="preserve"> </v>
      </c>
      <c r="B189" s="174" t="str">
        <f t="shared" ca="1" si="43"/>
        <v xml:space="preserve"> </v>
      </c>
      <c r="C189" s="300" t="str">
        <f t="shared" ca="1" si="31"/>
        <v>Pc=&gt;Sc</v>
      </c>
      <c r="D189" s="301" t="str">
        <f t="shared" ca="1" si="32"/>
        <v xml:space="preserve">    NUM</v>
      </c>
      <c r="E189" s="301" t="str">
        <f t="shared" ca="1" si="33"/>
        <v xml:space="preserve">     DENOM</v>
      </c>
      <c r="F189" s="302" t="str">
        <f t="shared" ca="1" si="34"/>
        <v xml:space="preserve"> InterpVal</v>
      </c>
      <c r="G189" s="303" t="str">
        <f t="shared" ca="1" si="35"/>
        <v xml:space="preserve">  EScum</v>
      </c>
      <c r="H189" s="303" t="str">
        <f t="shared" ca="1" si="36"/>
        <v xml:space="preserve">   ESmo</v>
      </c>
      <c r="I189" s="304" t="str">
        <f t="shared" ca="1" si="37"/>
        <v xml:space="preserve">  SPI(t)mo</v>
      </c>
      <c r="J189" s="304" t="str">
        <f t="shared" ca="1" si="38"/>
        <v xml:space="preserve">  SPI(t)cum</v>
      </c>
      <c r="K189" s="305" t="str">
        <f t="shared" ca="1" si="39"/>
        <v>AT</v>
      </c>
      <c r="L189" s="304" t="str">
        <f t="shared" ca="1" si="40"/>
        <v xml:space="preserve">  SV(t)mo</v>
      </c>
      <c r="M189" s="306" t="str">
        <f t="shared" ca="1" si="41"/>
        <v xml:space="preserve"> SV(t)cum</v>
      </c>
      <c r="N189" s="184">
        <f t="shared" si="44"/>
        <v>186</v>
      </c>
    </row>
    <row r="190" spans="1:14" x14ac:dyDescent="0.2">
      <c r="A190" s="174" t="str">
        <f t="shared" ca="1" si="42"/>
        <v xml:space="preserve"> </v>
      </c>
      <c r="B190" s="174" t="str">
        <f t="shared" ca="1" si="43"/>
        <v xml:space="preserve"> </v>
      </c>
      <c r="C190" s="300" t="str">
        <f t="shared" ca="1" si="31"/>
        <v>Pc=&gt;Sc</v>
      </c>
      <c r="D190" s="301" t="str">
        <f t="shared" ca="1" si="32"/>
        <v xml:space="preserve">    NUM</v>
      </c>
      <c r="E190" s="301" t="str">
        <f t="shared" ca="1" si="33"/>
        <v xml:space="preserve">     DENOM</v>
      </c>
      <c r="F190" s="302" t="str">
        <f t="shared" ca="1" si="34"/>
        <v xml:space="preserve"> InterpVal</v>
      </c>
      <c r="G190" s="303" t="str">
        <f t="shared" ca="1" si="35"/>
        <v xml:space="preserve">  EScum</v>
      </c>
      <c r="H190" s="303" t="str">
        <f t="shared" ca="1" si="36"/>
        <v xml:space="preserve">   ESmo</v>
      </c>
      <c r="I190" s="304" t="str">
        <f t="shared" ca="1" si="37"/>
        <v xml:space="preserve">  SPI(t)mo</v>
      </c>
      <c r="J190" s="304" t="str">
        <f t="shared" ca="1" si="38"/>
        <v xml:space="preserve">  SPI(t)cum</v>
      </c>
      <c r="K190" s="305" t="str">
        <f t="shared" ca="1" si="39"/>
        <v>AT</v>
      </c>
      <c r="L190" s="304" t="str">
        <f t="shared" ca="1" si="40"/>
        <v xml:space="preserve">  SV(t)mo</v>
      </c>
      <c r="M190" s="306" t="str">
        <f t="shared" ca="1" si="41"/>
        <v xml:space="preserve"> SV(t)cum</v>
      </c>
      <c r="N190" s="184">
        <f t="shared" si="44"/>
        <v>187</v>
      </c>
    </row>
    <row r="191" spans="1:14" x14ac:dyDescent="0.2">
      <c r="A191" s="174" t="str">
        <f t="shared" ca="1" si="42"/>
        <v xml:space="preserve"> </v>
      </c>
      <c r="B191" s="174" t="str">
        <f t="shared" ca="1" si="43"/>
        <v xml:space="preserve"> </v>
      </c>
      <c r="C191" s="300" t="str">
        <f t="shared" ref="C191:C202" ca="1" si="45">IF(ISNUMBER(A191),COUNTIF($B$3:$B$62,CONCATENATE("&lt;=",A191)),"Pc=&gt;Sc")</f>
        <v>Pc=&gt;Sc</v>
      </c>
      <c r="D191" s="301" t="str">
        <f t="shared" ref="D191:D202" ca="1" si="46">IF(AND(ISNUMBER(A191),ISNUMBER(OFFSET($B$3, C191 - 1,0))), A191-OFFSET($B$3,C191-1,0),"    NUM")</f>
        <v xml:space="preserve">    NUM</v>
      </c>
      <c r="E191" s="301" t="str">
        <f t="shared" ref="E191:E202" ca="1" si="47">IF(AND(ISNUMBER(A191),ISNUMBER(OFFSET($B$3, C191,0))),OFFSET($B$3,C191,0)-OFFSET($B$3,C191-1,0),IF(ISNUMBER(A191), 0 - OFFSET($B$3, C191 - 1, ),"     DENOM"))</f>
        <v xml:space="preserve">     DENOM</v>
      </c>
      <c r="F191" s="302" t="str">
        <f t="shared" ref="F191:F202" ca="1" si="48">IF(ISNUMBER(A191),IF(E191 = 0,0,D191/E191)," InterpVal")</f>
        <v xml:space="preserve"> InterpVal</v>
      </c>
      <c r="G191" s="303" t="str">
        <f t="shared" ref="G191:G202" ca="1" si="49">IF(ISNUMBER(A191),C191+F191+$S$7,"  EScum")</f>
        <v xml:space="preserve">  EScum</v>
      </c>
      <c r="H191" s="303" t="str">
        <f t="shared" ref="H191:H202" ca="1" si="50">IF(ISNUMBER(A191),G191 - G190,"   ESmo")</f>
        <v xml:space="preserve">   ESmo</v>
      </c>
      <c r="I191" s="304" t="str">
        <f t="shared" ref="I191:I202" ca="1" si="51">IF(ISNUMBER(A191),H191/1,"  SPI(t)mo")</f>
        <v xml:space="preserve">  SPI(t)mo</v>
      </c>
      <c r="J191" s="304" t="str">
        <f t="shared" ref="J191:J202" ca="1" si="52">IF(ISNUMBER(A191),G191/K191,"  SPI(t)cum")</f>
        <v xml:space="preserve">  SPI(t)cum</v>
      </c>
      <c r="K191" s="305" t="str">
        <f t="shared" ref="K191:K202" ca="1" si="53">IF(ISNUMBER(A191),K190 + 1,  "AT")</f>
        <v>AT</v>
      </c>
      <c r="L191" s="304" t="str">
        <f t="shared" ref="L191:L202" ca="1" si="54">IF(ISNUMBER(A191),H191 - 1,"  SV(t)mo")</f>
        <v xml:space="preserve">  SV(t)mo</v>
      </c>
      <c r="M191" s="306" t="str">
        <f t="shared" ref="M191:M202" ca="1" si="55">IF(ISNUMBER(A191),G191 - K191," SV(t)cum")</f>
        <v xml:space="preserve"> SV(t)cum</v>
      </c>
      <c r="N191" s="184">
        <f t="shared" si="44"/>
        <v>188</v>
      </c>
    </row>
    <row r="192" spans="1:14" x14ac:dyDescent="0.2">
      <c r="A192" s="174" t="str">
        <f t="shared" ca="1" si="42"/>
        <v xml:space="preserve"> </v>
      </c>
      <c r="B192" s="174" t="str">
        <f t="shared" ca="1" si="43"/>
        <v xml:space="preserve"> </v>
      </c>
      <c r="C192" s="300" t="str">
        <f t="shared" ca="1" si="45"/>
        <v>Pc=&gt;Sc</v>
      </c>
      <c r="D192" s="301" t="str">
        <f t="shared" ca="1" si="46"/>
        <v xml:space="preserve">    NUM</v>
      </c>
      <c r="E192" s="301" t="str">
        <f t="shared" ca="1" si="47"/>
        <v xml:space="preserve">     DENOM</v>
      </c>
      <c r="F192" s="302" t="str">
        <f t="shared" ca="1" si="48"/>
        <v xml:space="preserve"> InterpVal</v>
      </c>
      <c r="G192" s="303" t="str">
        <f t="shared" ca="1" si="49"/>
        <v xml:space="preserve">  EScum</v>
      </c>
      <c r="H192" s="303" t="str">
        <f t="shared" ca="1" si="50"/>
        <v xml:space="preserve">   ESmo</v>
      </c>
      <c r="I192" s="304" t="str">
        <f t="shared" ca="1" si="51"/>
        <v xml:space="preserve">  SPI(t)mo</v>
      </c>
      <c r="J192" s="304" t="str">
        <f t="shared" ca="1" si="52"/>
        <v xml:space="preserve">  SPI(t)cum</v>
      </c>
      <c r="K192" s="305" t="str">
        <f t="shared" ca="1" si="53"/>
        <v>AT</v>
      </c>
      <c r="L192" s="304" t="str">
        <f t="shared" ca="1" si="54"/>
        <v xml:space="preserve">  SV(t)mo</v>
      </c>
      <c r="M192" s="306" t="str">
        <f t="shared" ca="1" si="55"/>
        <v xml:space="preserve"> SV(t)cum</v>
      </c>
      <c r="N192" s="184">
        <f t="shared" si="44"/>
        <v>189</v>
      </c>
    </row>
    <row r="193" spans="1:14" x14ac:dyDescent="0.2">
      <c r="A193" s="174" t="str">
        <f t="shared" ca="1" si="42"/>
        <v xml:space="preserve"> </v>
      </c>
      <c r="B193" s="174" t="str">
        <f t="shared" ca="1" si="43"/>
        <v xml:space="preserve"> </v>
      </c>
      <c r="C193" s="300" t="str">
        <f t="shared" ca="1" si="45"/>
        <v>Pc=&gt;Sc</v>
      </c>
      <c r="D193" s="301" t="str">
        <f t="shared" ca="1" si="46"/>
        <v xml:space="preserve">    NUM</v>
      </c>
      <c r="E193" s="301" t="str">
        <f t="shared" ca="1" si="47"/>
        <v xml:space="preserve">     DENOM</v>
      </c>
      <c r="F193" s="302" t="str">
        <f t="shared" ca="1" si="48"/>
        <v xml:space="preserve"> InterpVal</v>
      </c>
      <c r="G193" s="303" t="str">
        <f t="shared" ca="1" si="49"/>
        <v xml:space="preserve">  EScum</v>
      </c>
      <c r="H193" s="303" t="str">
        <f t="shared" ca="1" si="50"/>
        <v xml:space="preserve">   ESmo</v>
      </c>
      <c r="I193" s="304" t="str">
        <f t="shared" ca="1" si="51"/>
        <v xml:space="preserve">  SPI(t)mo</v>
      </c>
      <c r="J193" s="304" t="str">
        <f t="shared" ca="1" si="52"/>
        <v xml:space="preserve">  SPI(t)cum</v>
      </c>
      <c r="K193" s="305" t="str">
        <f t="shared" ca="1" si="53"/>
        <v>AT</v>
      </c>
      <c r="L193" s="304" t="str">
        <f t="shared" ca="1" si="54"/>
        <v xml:space="preserve">  SV(t)mo</v>
      </c>
      <c r="M193" s="306" t="str">
        <f t="shared" ca="1" si="55"/>
        <v xml:space="preserve"> SV(t)cum</v>
      </c>
      <c r="N193" s="184">
        <f t="shared" si="44"/>
        <v>190</v>
      </c>
    </row>
    <row r="194" spans="1:14" x14ac:dyDescent="0.2">
      <c r="A194" s="174" t="str">
        <f t="shared" ca="1" si="42"/>
        <v xml:space="preserve"> </v>
      </c>
      <c r="B194" s="174" t="str">
        <f t="shared" ca="1" si="43"/>
        <v xml:space="preserve"> </v>
      </c>
      <c r="C194" s="300" t="str">
        <f t="shared" ca="1" si="45"/>
        <v>Pc=&gt;Sc</v>
      </c>
      <c r="D194" s="301" t="str">
        <f t="shared" ca="1" si="46"/>
        <v xml:space="preserve">    NUM</v>
      </c>
      <c r="E194" s="301" t="str">
        <f t="shared" ca="1" si="47"/>
        <v xml:space="preserve">     DENOM</v>
      </c>
      <c r="F194" s="302" t="str">
        <f t="shared" ca="1" si="48"/>
        <v xml:space="preserve"> InterpVal</v>
      </c>
      <c r="G194" s="303" t="str">
        <f t="shared" ca="1" si="49"/>
        <v xml:space="preserve">  EScum</v>
      </c>
      <c r="H194" s="303" t="str">
        <f t="shared" ca="1" si="50"/>
        <v xml:space="preserve">   ESmo</v>
      </c>
      <c r="I194" s="304" t="str">
        <f t="shared" ca="1" si="51"/>
        <v xml:space="preserve">  SPI(t)mo</v>
      </c>
      <c r="J194" s="304" t="str">
        <f t="shared" ca="1" si="52"/>
        <v xml:space="preserve">  SPI(t)cum</v>
      </c>
      <c r="K194" s="305" t="str">
        <f t="shared" ca="1" si="53"/>
        <v>AT</v>
      </c>
      <c r="L194" s="304" t="str">
        <f t="shared" ca="1" si="54"/>
        <v xml:space="preserve">  SV(t)mo</v>
      </c>
      <c r="M194" s="306" t="str">
        <f t="shared" ca="1" si="55"/>
        <v xml:space="preserve"> SV(t)cum</v>
      </c>
      <c r="N194" s="184">
        <f t="shared" si="44"/>
        <v>191</v>
      </c>
    </row>
    <row r="195" spans="1:14" x14ac:dyDescent="0.2">
      <c r="A195" s="174" t="str">
        <f t="shared" ca="1" si="42"/>
        <v xml:space="preserve"> </v>
      </c>
      <c r="B195" s="174" t="str">
        <f t="shared" ca="1" si="43"/>
        <v xml:space="preserve"> </v>
      </c>
      <c r="C195" s="300" t="str">
        <f t="shared" ca="1" si="45"/>
        <v>Pc=&gt;Sc</v>
      </c>
      <c r="D195" s="301" t="str">
        <f t="shared" ca="1" si="46"/>
        <v xml:space="preserve">    NUM</v>
      </c>
      <c r="E195" s="301" t="str">
        <f t="shared" ca="1" si="47"/>
        <v xml:space="preserve">     DENOM</v>
      </c>
      <c r="F195" s="302" t="str">
        <f t="shared" ca="1" si="48"/>
        <v xml:space="preserve"> InterpVal</v>
      </c>
      <c r="G195" s="303" t="str">
        <f t="shared" ca="1" si="49"/>
        <v xml:space="preserve">  EScum</v>
      </c>
      <c r="H195" s="303" t="str">
        <f t="shared" ca="1" si="50"/>
        <v xml:space="preserve">   ESmo</v>
      </c>
      <c r="I195" s="304" t="str">
        <f t="shared" ca="1" si="51"/>
        <v xml:space="preserve">  SPI(t)mo</v>
      </c>
      <c r="J195" s="304" t="str">
        <f t="shared" ca="1" si="52"/>
        <v xml:space="preserve">  SPI(t)cum</v>
      </c>
      <c r="K195" s="305" t="str">
        <f t="shared" ca="1" si="53"/>
        <v>AT</v>
      </c>
      <c r="L195" s="304" t="str">
        <f t="shared" ca="1" si="54"/>
        <v xml:space="preserve">  SV(t)mo</v>
      </c>
      <c r="M195" s="306" t="str">
        <f t="shared" ca="1" si="55"/>
        <v xml:space="preserve"> SV(t)cum</v>
      </c>
      <c r="N195" s="184">
        <f t="shared" si="44"/>
        <v>192</v>
      </c>
    </row>
    <row r="196" spans="1:14" x14ac:dyDescent="0.2">
      <c r="A196" s="174" t="str">
        <f t="shared" ref="A196:A203" ca="1" si="56" xml:space="preserve"> IF($N196 + $T$7 &gt; $X$7, " ", OFFSET($O$2,0,$N196 + $T$7))</f>
        <v xml:space="preserve"> </v>
      </c>
      <c r="B196" s="174" t="str">
        <f t="shared" ref="B196:B203" ca="1" si="57" xml:space="preserve"> IF($N196 + $S$7 &gt; $W$7, " ", OFFSET($O$1,0,$N196 + $S$7))</f>
        <v xml:space="preserve"> </v>
      </c>
      <c r="C196" s="300" t="str">
        <f t="shared" ca="1" si="45"/>
        <v>Pc=&gt;Sc</v>
      </c>
      <c r="D196" s="301" t="str">
        <f t="shared" ca="1" si="46"/>
        <v xml:space="preserve">    NUM</v>
      </c>
      <c r="E196" s="301" t="str">
        <f t="shared" ca="1" si="47"/>
        <v xml:space="preserve">     DENOM</v>
      </c>
      <c r="F196" s="302" t="str">
        <f t="shared" ca="1" si="48"/>
        <v xml:space="preserve"> InterpVal</v>
      </c>
      <c r="G196" s="303" t="str">
        <f t="shared" ca="1" si="49"/>
        <v xml:space="preserve">  EScum</v>
      </c>
      <c r="H196" s="303" t="str">
        <f t="shared" ca="1" si="50"/>
        <v xml:space="preserve">   ESmo</v>
      </c>
      <c r="I196" s="304" t="str">
        <f t="shared" ca="1" si="51"/>
        <v xml:space="preserve">  SPI(t)mo</v>
      </c>
      <c r="J196" s="304" t="str">
        <f t="shared" ca="1" si="52"/>
        <v xml:space="preserve">  SPI(t)cum</v>
      </c>
      <c r="K196" s="305" t="str">
        <f t="shared" ca="1" si="53"/>
        <v>AT</v>
      </c>
      <c r="L196" s="304" t="str">
        <f t="shared" ca="1" si="54"/>
        <v xml:space="preserve">  SV(t)mo</v>
      </c>
      <c r="M196" s="306" t="str">
        <f t="shared" ca="1" si="55"/>
        <v xml:space="preserve"> SV(t)cum</v>
      </c>
      <c r="N196" s="184">
        <f t="shared" si="44"/>
        <v>193</v>
      </c>
    </row>
    <row r="197" spans="1:14" x14ac:dyDescent="0.2">
      <c r="A197" s="174" t="str">
        <f t="shared" ca="1" si="56"/>
        <v xml:space="preserve"> </v>
      </c>
      <c r="B197" s="174" t="str">
        <f t="shared" ca="1" si="57"/>
        <v xml:space="preserve"> </v>
      </c>
      <c r="C197" s="300" t="str">
        <f t="shared" ca="1" si="45"/>
        <v>Pc=&gt;Sc</v>
      </c>
      <c r="D197" s="301" t="str">
        <f t="shared" ca="1" si="46"/>
        <v xml:space="preserve">    NUM</v>
      </c>
      <c r="E197" s="301" t="str">
        <f t="shared" ca="1" si="47"/>
        <v xml:space="preserve">     DENOM</v>
      </c>
      <c r="F197" s="302" t="str">
        <f t="shared" ca="1" si="48"/>
        <v xml:space="preserve"> InterpVal</v>
      </c>
      <c r="G197" s="303" t="str">
        <f t="shared" ca="1" si="49"/>
        <v xml:space="preserve">  EScum</v>
      </c>
      <c r="H197" s="303" t="str">
        <f t="shared" ca="1" si="50"/>
        <v xml:space="preserve">   ESmo</v>
      </c>
      <c r="I197" s="304" t="str">
        <f t="shared" ca="1" si="51"/>
        <v xml:space="preserve">  SPI(t)mo</v>
      </c>
      <c r="J197" s="304" t="str">
        <f t="shared" ca="1" si="52"/>
        <v xml:space="preserve">  SPI(t)cum</v>
      </c>
      <c r="K197" s="305" t="str">
        <f t="shared" ca="1" si="53"/>
        <v>AT</v>
      </c>
      <c r="L197" s="304" t="str">
        <f t="shared" ca="1" si="54"/>
        <v xml:space="preserve">  SV(t)mo</v>
      </c>
      <c r="M197" s="306" t="str">
        <f t="shared" ca="1" si="55"/>
        <v xml:space="preserve"> SV(t)cum</v>
      </c>
      <c r="N197" s="184">
        <f t="shared" ref="N197:N203" si="58" xml:space="preserve"> N196 + 1</f>
        <v>194</v>
      </c>
    </row>
    <row r="198" spans="1:14" x14ac:dyDescent="0.2">
      <c r="A198" s="174" t="str">
        <f t="shared" ca="1" si="56"/>
        <v xml:space="preserve"> </v>
      </c>
      <c r="B198" s="174" t="str">
        <f t="shared" ca="1" si="57"/>
        <v xml:space="preserve"> </v>
      </c>
      <c r="C198" s="300" t="str">
        <f t="shared" ca="1" si="45"/>
        <v>Pc=&gt;Sc</v>
      </c>
      <c r="D198" s="301" t="str">
        <f t="shared" ca="1" si="46"/>
        <v xml:space="preserve">    NUM</v>
      </c>
      <c r="E198" s="301" t="str">
        <f t="shared" ca="1" si="47"/>
        <v xml:space="preserve">     DENOM</v>
      </c>
      <c r="F198" s="302" t="str">
        <f t="shared" ca="1" si="48"/>
        <v xml:space="preserve"> InterpVal</v>
      </c>
      <c r="G198" s="303" t="str">
        <f t="shared" ca="1" si="49"/>
        <v xml:space="preserve">  EScum</v>
      </c>
      <c r="H198" s="303" t="str">
        <f t="shared" ca="1" si="50"/>
        <v xml:space="preserve">   ESmo</v>
      </c>
      <c r="I198" s="304" t="str">
        <f t="shared" ca="1" si="51"/>
        <v xml:space="preserve">  SPI(t)mo</v>
      </c>
      <c r="J198" s="304" t="str">
        <f t="shared" ca="1" si="52"/>
        <v xml:space="preserve">  SPI(t)cum</v>
      </c>
      <c r="K198" s="305" t="str">
        <f t="shared" ca="1" si="53"/>
        <v>AT</v>
      </c>
      <c r="L198" s="304" t="str">
        <f t="shared" ca="1" si="54"/>
        <v xml:space="preserve">  SV(t)mo</v>
      </c>
      <c r="M198" s="306" t="str">
        <f t="shared" ca="1" si="55"/>
        <v xml:space="preserve"> SV(t)cum</v>
      </c>
      <c r="N198" s="184">
        <f t="shared" si="58"/>
        <v>195</v>
      </c>
    </row>
    <row r="199" spans="1:14" x14ac:dyDescent="0.2">
      <c r="A199" s="174" t="str">
        <f t="shared" ca="1" si="56"/>
        <v xml:space="preserve"> </v>
      </c>
      <c r="B199" s="174" t="str">
        <f t="shared" ca="1" si="57"/>
        <v xml:space="preserve"> </v>
      </c>
      <c r="C199" s="300" t="str">
        <f t="shared" ca="1" si="45"/>
        <v>Pc=&gt;Sc</v>
      </c>
      <c r="D199" s="301" t="str">
        <f t="shared" ca="1" si="46"/>
        <v xml:space="preserve">    NUM</v>
      </c>
      <c r="E199" s="301" t="str">
        <f t="shared" ca="1" si="47"/>
        <v xml:space="preserve">     DENOM</v>
      </c>
      <c r="F199" s="302" t="str">
        <f t="shared" ca="1" si="48"/>
        <v xml:space="preserve"> InterpVal</v>
      </c>
      <c r="G199" s="303" t="str">
        <f t="shared" ca="1" si="49"/>
        <v xml:space="preserve">  EScum</v>
      </c>
      <c r="H199" s="303" t="str">
        <f t="shared" ca="1" si="50"/>
        <v xml:space="preserve">   ESmo</v>
      </c>
      <c r="I199" s="304" t="str">
        <f t="shared" ca="1" si="51"/>
        <v xml:space="preserve">  SPI(t)mo</v>
      </c>
      <c r="J199" s="304" t="str">
        <f t="shared" ca="1" si="52"/>
        <v xml:space="preserve">  SPI(t)cum</v>
      </c>
      <c r="K199" s="305" t="str">
        <f t="shared" ca="1" si="53"/>
        <v>AT</v>
      </c>
      <c r="L199" s="304" t="str">
        <f t="shared" ca="1" si="54"/>
        <v xml:space="preserve">  SV(t)mo</v>
      </c>
      <c r="M199" s="306" t="str">
        <f t="shared" ca="1" si="55"/>
        <v xml:space="preserve"> SV(t)cum</v>
      </c>
      <c r="N199" s="184">
        <f t="shared" si="58"/>
        <v>196</v>
      </c>
    </row>
    <row r="200" spans="1:14" x14ac:dyDescent="0.2">
      <c r="A200" s="174" t="str">
        <f t="shared" ca="1" si="56"/>
        <v xml:space="preserve"> </v>
      </c>
      <c r="B200" s="174" t="str">
        <f t="shared" ca="1" si="57"/>
        <v xml:space="preserve"> </v>
      </c>
      <c r="C200" s="300" t="str">
        <f t="shared" ca="1" si="45"/>
        <v>Pc=&gt;Sc</v>
      </c>
      <c r="D200" s="301" t="str">
        <f t="shared" ca="1" si="46"/>
        <v xml:space="preserve">    NUM</v>
      </c>
      <c r="E200" s="301" t="str">
        <f t="shared" ca="1" si="47"/>
        <v xml:space="preserve">     DENOM</v>
      </c>
      <c r="F200" s="302" t="str">
        <f t="shared" ca="1" si="48"/>
        <v xml:space="preserve"> InterpVal</v>
      </c>
      <c r="G200" s="303" t="str">
        <f t="shared" ca="1" si="49"/>
        <v xml:space="preserve">  EScum</v>
      </c>
      <c r="H200" s="303" t="str">
        <f t="shared" ca="1" si="50"/>
        <v xml:space="preserve">   ESmo</v>
      </c>
      <c r="I200" s="304" t="str">
        <f t="shared" ca="1" si="51"/>
        <v xml:space="preserve">  SPI(t)mo</v>
      </c>
      <c r="J200" s="304" t="str">
        <f t="shared" ca="1" si="52"/>
        <v xml:space="preserve">  SPI(t)cum</v>
      </c>
      <c r="K200" s="305" t="str">
        <f t="shared" ca="1" si="53"/>
        <v>AT</v>
      </c>
      <c r="L200" s="304" t="str">
        <f t="shared" ca="1" si="54"/>
        <v xml:space="preserve">  SV(t)mo</v>
      </c>
      <c r="M200" s="306" t="str">
        <f t="shared" ca="1" si="55"/>
        <v xml:space="preserve"> SV(t)cum</v>
      </c>
      <c r="N200" s="184">
        <f t="shared" si="58"/>
        <v>197</v>
      </c>
    </row>
    <row r="201" spans="1:14" x14ac:dyDescent="0.2">
      <c r="A201" s="174" t="str">
        <f t="shared" ca="1" si="56"/>
        <v xml:space="preserve"> </v>
      </c>
      <c r="B201" s="174" t="str">
        <f t="shared" ca="1" si="57"/>
        <v xml:space="preserve"> </v>
      </c>
      <c r="C201" s="300" t="str">
        <f t="shared" ca="1" si="45"/>
        <v>Pc=&gt;Sc</v>
      </c>
      <c r="D201" s="301" t="str">
        <f t="shared" ca="1" si="46"/>
        <v xml:space="preserve">    NUM</v>
      </c>
      <c r="E201" s="301" t="str">
        <f t="shared" ca="1" si="47"/>
        <v xml:space="preserve">     DENOM</v>
      </c>
      <c r="F201" s="302" t="str">
        <f t="shared" ca="1" si="48"/>
        <v xml:space="preserve"> InterpVal</v>
      </c>
      <c r="G201" s="303" t="str">
        <f t="shared" ca="1" si="49"/>
        <v xml:space="preserve">  EScum</v>
      </c>
      <c r="H201" s="303" t="str">
        <f t="shared" ca="1" si="50"/>
        <v xml:space="preserve">   ESmo</v>
      </c>
      <c r="I201" s="304" t="str">
        <f t="shared" ca="1" si="51"/>
        <v xml:space="preserve">  SPI(t)mo</v>
      </c>
      <c r="J201" s="304" t="str">
        <f t="shared" ca="1" si="52"/>
        <v xml:space="preserve">  SPI(t)cum</v>
      </c>
      <c r="K201" s="305" t="str">
        <f t="shared" ca="1" si="53"/>
        <v>AT</v>
      </c>
      <c r="L201" s="304" t="str">
        <f t="shared" ca="1" si="54"/>
        <v xml:space="preserve">  SV(t)mo</v>
      </c>
      <c r="M201" s="306" t="str">
        <f t="shared" ca="1" si="55"/>
        <v xml:space="preserve"> SV(t)cum</v>
      </c>
      <c r="N201" s="184">
        <f t="shared" si="58"/>
        <v>198</v>
      </c>
    </row>
    <row r="202" spans="1:14" x14ac:dyDescent="0.2">
      <c r="A202" s="174" t="str">
        <f t="shared" ca="1" si="56"/>
        <v xml:space="preserve"> </v>
      </c>
      <c r="B202" s="174" t="str">
        <f t="shared" ca="1" si="57"/>
        <v xml:space="preserve"> </v>
      </c>
      <c r="C202" s="300" t="str">
        <f t="shared" ca="1" si="45"/>
        <v>Pc=&gt;Sc</v>
      </c>
      <c r="D202" s="301" t="str">
        <f t="shared" ca="1" si="46"/>
        <v xml:space="preserve">    NUM</v>
      </c>
      <c r="E202" s="301" t="str">
        <f t="shared" ca="1" si="47"/>
        <v xml:space="preserve">     DENOM</v>
      </c>
      <c r="F202" s="302" t="str">
        <f t="shared" ca="1" si="48"/>
        <v xml:space="preserve"> InterpVal</v>
      </c>
      <c r="G202" s="303" t="str">
        <f t="shared" ca="1" si="49"/>
        <v xml:space="preserve">  EScum</v>
      </c>
      <c r="H202" s="303" t="str">
        <f t="shared" ca="1" si="50"/>
        <v xml:space="preserve">   ESmo</v>
      </c>
      <c r="I202" s="304" t="str">
        <f t="shared" ca="1" si="51"/>
        <v xml:space="preserve">  SPI(t)mo</v>
      </c>
      <c r="J202" s="304" t="str">
        <f t="shared" ca="1" si="52"/>
        <v xml:space="preserve">  SPI(t)cum</v>
      </c>
      <c r="K202" s="305" t="str">
        <f t="shared" ca="1" si="53"/>
        <v>AT</v>
      </c>
      <c r="L202" s="304" t="str">
        <f t="shared" ca="1" si="54"/>
        <v xml:space="preserve">  SV(t)mo</v>
      </c>
      <c r="M202" s="306" t="str">
        <f t="shared" ca="1" si="55"/>
        <v xml:space="preserve"> SV(t)cum</v>
      </c>
      <c r="N202" s="184">
        <f t="shared" si="58"/>
        <v>199</v>
      </c>
    </row>
    <row r="203" spans="1:14" x14ac:dyDescent="0.2">
      <c r="A203" s="174" t="str">
        <f t="shared" ca="1" si="56"/>
        <v xml:space="preserve"> </v>
      </c>
      <c r="B203" s="174" t="str">
        <f t="shared" ca="1" si="57"/>
        <v xml:space="preserve"> </v>
      </c>
      <c r="C203" s="300" t="str">
        <f t="shared" ref="C203" ca="1" si="59">IF(ISNUMBER(A203),COUNTIF($B$3:$B$62,CONCATENATE("&lt;=",A203)),"Pc=&gt;Sc")</f>
        <v>Pc=&gt;Sc</v>
      </c>
      <c r="D203" s="301" t="str">
        <f t="shared" ref="D203" ca="1" si="60">IF(AND(ISNUMBER(A203),ISNUMBER(OFFSET($B$3, C203 - 1,0))), A203-OFFSET($B$3,C203-1,0),"    NUM")</f>
        <v xml:space="preserve">    NUM</v>
      </c>
      <c r="E203" s="301" t="str">
        <f t="shared" ref="E203" ca="1" si="61">IF(AND(ISNUMBER(A203),ISNUMBER(OFFSET($B$3, C203,0))),OFFSET($B$3,C203,0)-OFFSET($B$3,C203-1,0),IF(ISNUMBER(A203), 0 - OFFSET($B$3, C203 - 1, ),"     DENOM"))</f>
        <v xml:space="preserve">     DENOM</v>
      </c>
      <c r="F203" s="302" t="str">
        <f t="shared" ref="F203" ca="1" si="62">IF(ISNUMBER(A203),IF(E203 = 0,0,D203/E203)," InterpVal")</f>
        <v xml:space="preserve"> InterpVal</v>
      </c>
      <c r="G203" s="303" t="str">
        <f t="shared" ref="G203" ca="1" si="63">IF(ISNUMBER(A203),C203+F203+$S$7,"  EScum")</f>
        <v xml:space="preserve">  EScum</v>
      </c>
      <c r="H203" s="303" t="str">
        <f t="shared" ref="H203" ca="1" si="64">IF(ISNUMBER(A203),G203 - G202,"   ESmo")</f>
        <v xml:space="preserve">   ESmo</v>
      </c>
      <c r="I203" s="304" t="str">
        <f t="shared" ref="I203" ca="1" si="65">IF(ISNUMBER(A203),H203/1,"  SPI(t)mo")</f>
        <v xml:space="preserve">  SPI(t)mo</v>
      </c>
      <c r="J203" s="304" t="str">
        <f t="shared" ref="J203" ca="1" si="66">IF(ISNUMBER(A203),G203/K203,"  SPI(t)cum")</f>
        <v xml:space="preserve">  SPI(t)cum</v>
      </c>
      <c r="K203" s="305" t="str">
        <f t="shared" ref="K203" ca="1" si="67">IF(ISNUMBER(A203),K202 + 1,  "AT")</f>
        <v>AT</v>
      </c>
      <c r="L203" s="304" t="str">
        <f t="shared" ref="L203" ca="1" si="68">IF(ISNUMBER(A203),H203 - 1,"  SV(t)mo")</f>
        <v xml:space="preserve">  SV(t)mo</v>
      </c>
      <c r="M203" s="306" t="str">
        <f t="shared" ref="M203" ca="1" si="69">IF(ISNUMBER(A203),G203 - K203," SV(t)cum")</f>
        <v xml:space="preserve"> SV(t)cum</v>
      </c>
      <c r="N203" s="184">
        <f t="shared" si="58"/>
        <v>200</v>
      </c>
    </row>
  </sheetData>
  <sheetProtection selectLockedCells="1"/>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Description</vt:lpstr>
      <vt:lpstr>Step by Step</vt:lpstr>
      <vt:lpstr>Task PV @ PT</vt:lpstr>
      <vt:lpstr>Task EV @ AT</vt:lpstr>
      <vt:lpstr>Example Data</vt:lpstr>
      <vt:lpstr>Data &amp; P-Factor</vt:lpstr>
      <vt:lpstr>Mgmt Review</vt:lpstr>
      <vt:lpstr>P - Calc</vt:lpstr>
      <vt:lpstr>ES Calc</vt:lpstr>
      <vt:lpstr>'P - Calc'!Print_Area</vt:lpstr>
    </vt:vector>
  </TitlesOfParts>
  <Company>USAF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wlipke</dc:creator>
  <cp:lastModifiedBy>Walt Lipke</cp:lastModifiedBy>
  <cp:lastPrinted>2006-04-16T01:42:38Z</cp:lastPrinted>
  <dcterms:created xsi:type="dcterms:W3CDTF">2004-08-30T13:59:29Z</dcterms:created>
  <dcterms:modified xsi:type="dcterms:W3CDTF">2021-08-17T03:16:16Z</dcterms:modified>
</cp:coreProperties>
</file>